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<sst xmlns="http://schemas.openxmlformats.org/spreadsheetml/2006/main" count="90" uniqueCount="87">
  <si>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</si>
  <si>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</si>
  <si>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</si>
  <si>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</si>
  <si>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</si>
  <si>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</si>
  <si>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</si>
  <si>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</si>
  <si>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</si>
  <si>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</si>
  <si>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</si>
  <si>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</si>
  <si>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</si>
  <si>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</si>
  <si>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</si>
  <si>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</si>
  <si>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</si>
  <si>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</si>
  <si>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</si>
  <si>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</si>
  <si>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</si>
  <si>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</si>
  <si>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</si>
  <si>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</si>
  <si>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</si>
  <si>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</si>
  <si>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</si>
  <si>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</si>
  <si>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</si>
  <si>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</si>
  <si>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</si>
  <si>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</si>
  <si>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</si>
  <si>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</si>
  <si>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</si>
  <si>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</si>
  <si>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</si>
  <si>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</si>
  <si>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</si>
  <si>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</si>
  <si>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</si>
  <si>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</si>
  <si>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</si>
  <si>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</si>
  <si>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</si>
  <si>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</si>
  <si>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</si>
  <si>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</si>
  <si>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</si>
  <si>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</si>
  <si>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</si>
  <si>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</si>
  <si>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</si>
  <si>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</si>
  <si>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</si>
  <si>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</si>
  <si>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</si>
  <si>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</si>
  <si>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</si>
  <si>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</si>
  <si>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</si>
  <si>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</si>
  <si>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</si>
  <si>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</si>
  <si>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</si>
  <si>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</si>
  <si>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</si>
  <si>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</si>
  <si>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</si>
  <si>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</si>
  <si>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</si>
  <si>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</si>
  <si>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</si>
  <si>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</si>
  <si>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</si>
  <si>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</si>
  <si>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</si>
  <si>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</si>
  <si>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</si>
  <si>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</si>
  <si>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</si>
  <si>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</si>
  <si>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</si>
  <si>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</si>
  <si>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15/04/24 - VENCIMENTO 22/04/24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</si>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</sst>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395758</v>
      </c>
      <c r="C7" s="9">
        <f t="shared" si="0"/>
        <v>258750</v>
      </c>
      <c r="D7" s="9">
        <f t="shared" si="0"/>
        <v>233032</v>
      </c>
      <c r="E7" s="9">
        <f t="shared" si="0"/>
        <v>69854</v>
      </c>
      <c r="F7" s="9">
        <f t="shared" si="0"/>
        <v>212707</v>
      </c>
      <c r="G7" s="9">
        <f t="shared" si="0"/>
        <v>385262</v>
      </c>
      <c r="H7" s="9">
        <f t="shared" si="0"/>
        <v>48377</v>
      </c>
      <c r="I7" s="9">
        <f t="shared" si="0"/>
        <v>227525</v>
      </c>
      <c r="J7" s="9">
        <f t="shared" si="0"/>
        <v>208853</v>
      </c>
      <c r="K7" s="9">
        <f t="shared" si="0"/>
        <v>298760</v>
      </c>
      <c r="L7" s="9">
        <f t="shared" si="0"/>
        <v>238199</v>
      </c>
      <c r="M7" s="9">
        <f t="shared" si="0"/>
        <v>135060</v>
      </c>
      <c r="N7" s="9">
        <f t="shared" si="0"/>
        <v>78016</v>
      </c>
      <c r="O7" s="9">
        <f t="shared" si="0"/>
        <v>2790153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9141</v>
      </c>
      <c r="C8" s="11">
        <f t="shared" si="1"/>
        <v>8868</v>
      </c>
      <c r="D8" s="11">
        <f t="shared" si="1"/>
        <v>5038</v>
      </c>
      <c r="E8" s="11">
        <f t="shared" si="1"/>
        <v>1846</v>
      </c>
      <c r="F8" s="11">
        <f t="shared" si="1"/>
        <v>5473</v>
      </c>
      <c r="G8" s="11">
        <f t="shared" si="1"/>
        <v>11848</v>
      </c>
      <c r="H8" s="11">
        <f t="shared" si="1"/>
        <v>1776</v>
      </c>
      <c r="I8" s="11">
        <f t="shared" si="1"/>
        <v>9889</v>
      </c>
      <c r="J8" s="11">
        <f t="shared" si="1"/>
        <v>7185</v>
      </c>
      <c r="K8" s="11">
        <f t="shared" si="1"/>
        <v>3765</v>
      </c>
      <c r="L8" s="11">
        <f t="shared" si="1"/>
        <v>2905</v>
      </c>
      <c r="M8" s="11">
        <f t="shared" si="1"/>
        <v>5116</v>
      </c>
      <c r="N8" s="11">
        <f t="shared" si="1"/>
        <v>3040</v>
      </c>
      <c r="O8" s="11">
        <f t="shared" si="1"/>
        <v>75890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9141</v>
      </c>
      <c r="C9" s="11">
        <v>8868</v>
      </c>
      <c r="D9" s="11">
        <v>5038</v>
      </c>
      <c r="E9" s="11">
        <v>1846</v>
      </c>
      <c r="F9" s="11">
        <v>5473</v>
      </c>
      <c r="G9" s="11">
        <v>11848</v>
      </c>
      <c r="H9" s="11">
        <v>1776</v>
      </c>
      <c r="I9" s="11">
        <v>9889</v>
      </c>
      <c r="J9" s="11">
        <v>7185</v>
      </c>
      <c r="K9" s="11">
        <v>3765</v>
      </c>
      <c r="L9" s="11">
        <v>2898</v>
      </c>
      <c r="M9" s="11">
        <v>5116</v>
      </c>
      <c r="N9" s="11">
        <v>3025</v>
      </c>
      <c r="O9" s="11">
        <f>SUM(B9:N9)</f>
        <v>75868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</v>
      </c>
      <c r="M10" s="13">
        <v>0</v>
      </c>
      <c r="N10" s="13">
        <v>15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386617</v>
      </c>
      <c r="C11" s="13">
        <v>249882</v>
      </c>
      <c r="D11" s="13">
        <v>227994</v>
      </c>
      <c r="E11" s="13">
        <v>68008</v>
      </c>
      <c r="F11" s="13">
        <v>207234</v>
      </c>
      <c r="G11" s="13">
        <v>373414</v>
      </c>
      <c r="H11" s="13">
        <v>46601</v>
      </c>
      <c r="I11" s="13">
        <v>217636</v>
      </c>
      <c r="J11" s="13">
        <v>201668</v>
      </c>
      <c r="K11" s="13">
        <v>294995</v>
      </c>
      <c r="L11" s="13">
        <v>235294</v>
      </c>
      <c r="M11" s="13">
        <v>129944</v>
      </c>
      <c r="N11" s="13">
        <v>74976</v>
      </c>
      <c r="O11" s="11">
        <f>SUM(B11:N11)</f>
        <v>2714263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27776</v>
      </c>
      <c r="C12" s="13">
        <v>22662</v>
      </c>
      <c r="D12" s="13">
        <v>17523</v>
      </c>
      <c r="E12" s="13">
        <v>7387</v>
      </c>
      <c r="F12" s="13">
        <v>18894</v>
      </c>
      <c r="G12" s="13">
        <v>36521</v>
      </c>
      <c r="H12" s="13">
        <v>4993</v>
      </c>
      <c r="I12" s="13">
        <v>20949</v>
      </c>
      <c r="J12" s="13">
        <v>17138</v>
      </c>
      <c r="K12" s="13">
        <v>18935</v>
      </c>
      <c r="L12" s="13">
        <v>15415</v>
      </c>
      <c r="M12" s="13">
        <v>6820</v>
      </c>
      <c r="N12" s="13">
        <v>3318</v>
      </c>
      <c r="O12" s="11">
        <f>SUM(B12:N12)</f>
        <v>218331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358841</v>
      </c>
      <c r="C13" s="15">
        <f t="shared" si="2"/>
        <v>227220</v>
      </c>
      <c r="D13" s="15">
        <f t="shared" si="2"/>
        <v>210471</v>
      </c>
      <c r="E13" s="15">
        <f t="shared" si="2"/>
        <v>60621</v>
      </c>
      <c r="F13" s="15">
        <f t="shared" si="2"/>
        <v>188340</v>
      </c>
      <c r="G13" s="15">
        <f t="shared" si="2"/>
        <v>336893</v>
      </c>
      <c r="H13" s="15">
        <f t="shared" si="2"/>
        <v>41608</v>
      </c>
      <c r="I13" s="15">
        <f t="shared" si="2"/>
        <v>196687</v>
      </c>
      <c r="J13" s="15">
        <f t="shared" si="2"/>
        <v>184530</v>
      </c>
      <c r="K13" s="15">
        <f t="shared" si="2"/>
        <v>276060</v>
      </c>
      <c r="L13" s="15">
        <f t="shared" si="2"/>
        <v>219879</v>
      </c>
      <c r="M13" s="15">
        <f t="shared" si="2"/>
        <v>123124</v>
      </c>
      <c r="N13" s="15">
        <f t="shared" si="2"/>
        <v>71658</v>
      </c>
      <c r="O13" s="11">
        <f>SUM(B13:N13)</f>
        <v>2495932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1.175465214421156</v>
      </c>
      <c r="C18" s="19">
        <v>1.265344833235952</v>
      </c>
      <c r="D18" s="19">
        <v>1.44132431900982</v>
      </c>
      <c r="E18" s="19">
        <v>0.861754097428795</v>
      </c>
      <c r="F18" s="19">
        <v>1.449287762257241</v>
      </c>
      <c r="G18" s="19">
        <v>1.367564298713975</v>
      </c>
      <c r="H18" s="19">
        <v>1.546588711970145</v>
      </c>
      <c r="I18" s="19">
        <v>1.450008547719413</v>
      </c>
      <c r="J18" s="19">
        <v>1.377432172703946</v>
      </c>
      <c r="K18" s="19">
        <v>1.215378954035583</v>
      </c>
      <c r="L18" s="19">
        <v>1.290792518961483</v>
      </c>
      <c r="M18" s="19">
        <v>1.169787233592993</v>
      </c>
      <c r="N18" s="19">
        <v>1.14212976740753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1504521.18</v>
      </c>
      <c r="C20" s="24">
        <f aca="true" t="shared" si="3" ref="C20:O20">SUM(C21:C32)</f>
        <v>1069935.6199999999</v>
      </c>
      <c r="D20" s="24">
        <f t="shared" si="3"/>
        <v>951623.64</v>
      </c>
      <c r="E20" s="24">
        <f t="shared" si="3"/>
        <v>299248.23999999993</v>
      </c>
      <c r="F20" s="24">
        <f t="shared" si="3"/>
        <v>1025251.75</v>
      </c>
      <c r="G20" s="24">
        <f t="shared" si="3"/>
        <v>1454995.2</v>
      </c>
      <c r="H20" s="24">
        <f t="shared" si="3"/>
        <v>290736.04</v>
      </c>
      <c r="I20" s="24">
        <f t="shared" si="3"/>
        <v>1101010.3299999998</v>
      </c>
      <c r="J20" s="24">
        <f t="shared" si="3"/>
        <v>943498.5</v>
      </c>
      <c r="K20" s="24">
        <f t="shared" si="3"/>
        <v>1228511.2600000002</v>
      </c>
      <c r="L20" s="24">
        <f t="shared" si="3"/>
        <v>1132041.98</v>
      </c>
      <c r="M20" s="24">
        <f t="shared" si="3"/>
        <v>654365.4000000001</v>
      </c>
      <c r="N20" s="24">
        <f t="shared" si="3"/>
        <v>332367.94</v>
      </c>
      <c r="O20" s="24">
        <f t="shared" si="3"/>
        <v>11988107.080000002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1168277.62</v>
      </c>
      <c r="C21" s="28">
        <f aca="true" t="shared" si="4" ref="C21:N21">ROUND((C15+C16)*C7,2)</f>
        <v>789084</v>
      </c>
      <c r="D21" s="28">
        <f t="shared" si="4"/>
        <v>623244.08</v>
      </c>
      <c r="E21" s="28">
        <f t="shared" si="4"/>
        <v>319162.93</v>
      </c>
      <c r="F21" s="28">
        <f t="shared" si="4"/>
        <v>659370.43</v>
      </c>
      <c r="G21" s="28">
        <f t="shared" si="4"/>
        <v>982649.26</v>
      </c>
      <c r="H21" s="28">
        <f t="shared" si="4"/>
        <v>165671.87</v>
      </c>
      <c r="I21" s="28">
        <f t="shared" si="4"/>
        <v>688968.45</v>
      </c>
      <c r="J21" s="28">
        <f t="shared" si="4"/>
        <v>636103.58</v>
      </c>
      <c r="K21" s="28">
        <f t="shared" si="4"/>
        <v>860100.16</v>
      </c>
      <c r="L21" s="28">
        <f t="shared" si="4"/>
        <v>780816.32</v>
      </c>
      <c r="M21" s="28">
        <f t="shared" si="4"/>
        <v>510864.45</v>
      </c>
      <c r="N21" s="28">
        <f t="shared" si="4"/>
        <v>266557.27</v>
      </c>
      <c r="O21" s="28">
        <f aca="true" t="shared" si="5" ref="O21:O29">SUM(B21:N21)</f>
        <v>8450870.420000002</v>
      </c>
    </row>
    <row r="22" spans="1:23" ht="18.75" customHeight="1">
      <c r="A22" s="26" t="s">
        <v>33</v>
      </c>
      <c r="B22" s="28">
        <f>IF(B18&lt;&gt;0,ROUND((B18-1)*B21,2),0)</f>
        <v>204992.08</v>
      </c>
      <c r="C22" s="28">
        <f aca="true" t="shared" si="6" ref="C22:N22">IF(C18&lt;&gt;0,ROUND((C18-1)*C21,2),0)</f>
        <v>209379.36</v>
      </c>
      <c r="D22" s="28">
        <f t="shared" si="6"/>
        <v>275052.77</v>
      </c>
      <c r="E22" s="28">
        <f t="shared" si="6"/>
        <v>-44122.97</v>
      </c>
      <c r="F22" s="28">
        <f t="shared" si="6"/>
        <v>296247.06</v>
      </c>
      <c r="G22" s="28">
        <f t="shared" si="6"/>
        <v>361186.79</v>
      </c>
      <c r="H22" s="28">
        <f t="shared" si="6"/>
        <v>90554.37</v>
      </c>
      <c r="I22" s="28">
        <f t="shared" si="6"/>
        <v>310041.69</v>
      </c>
      <c r="J22" s="28">
        <f t="shared" si="6"/>
        <v>240085.96</v>
      </c>
      <c r="K22" s="28">
        <f t="shared" si="6"/>
        <v>185247.47</v>
      </c>
      <c r="L22" s="28">
        <f t="shared" si="6"/>
        <v>227055.54</v>
      </c>
      <c r="M22" s="28">
        <f t="shared" si="6"/>
        <v>86738.26</v>
      </c>
      <c r="N22" s="28">
        <f t="shared" si="6"/>
        <v>37885.72</v>
      </c>
      <c r="O22" s="28">
        <f t="shared" si="5"/>
        <v>2480344.1</v>
      </c>
      <c r="W22" s="51"/>
    </row>
    <row r="23" spans="1:15" ht="18.75" customHeight="1">
      <c r="A23" s="26" t="s">
        <v>34</v>
      </c>
      <c r="B23" s="28">
        <v>66999.39</v>
      </c>
      <c r="C23" s="28">
        <v>42056.43</v>
      </c>
      <c r="D23" s="28">
        <v>30528.7</v>
      </c>
      <c r="E23" s="28">
        <v>12295.39</v>
      </c>
      <c r="F23" s="28">
        <v>39615</v>
      </c>
      <c r="G23" s="28">
        <v>65306.9</v>
      </c>
      <c r="H23" s="28">
        <v>8303.87</v>
      </c>
      <c r="I23" s="28">
        <v>46053.2</v>
      </c>
      <c r="J23" s="28">
        <v>38008.43</v>
      </c>
      <c r="K23" s="28">
        <v>49786.72</v>
      </c>
      <c r="L23" s="28">
        <v>50390.09</v>
      </c>
      <c r="M23" s="28">
        <v>24849.91</v>
      </c>
      <c r="N23" s="28">
        <v>15321.44</v>
      </c>
      <c r="O23" s="28">
        <f t="shared" si="5"/>
        <v>489515.47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1176.14</v>
      </c>
      <c r="C26" s="28">
        <v>849.75</v>
      </c>
      <c r="D26" s="28">
        <v>756.9</v>
      </c>
      <c r="E26" s="28">
        <v>236.35</v>
      </c>
      <c r="F26" s="28">
        <v>810.36</v>
      </c>
      <c r="G26" s="28">
        <v>1148.01</v>
      </c>
      <c r="H26" s="28">
        <v>216.66</v>
      </c>
      <c r="I26" s="28">
        <v>852.56</v>
      </c>
      <c r="J26" s="28">
        <v>745.64</v>
      </c>
      <c r="K26" s="28">
        <v>965.11</v>
      </c>
      <c r="L26" s="28">
        <v>886.33</v>
      </c>
      <c r="M26" s="28">
        <v>509.29</v>
      </c>
      <c r="N26" s="28">
        <v>264.51</v>
      </c>
      <c r="O26" s="28">
        <f t="shared" si="5"/>
        <v>9417.61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84608.29</v>
      </c>
      <c r="L30" s="28">
        <v>29420.14</v>
      </c>
      <c r="M30" s="28">
        <v>0</v>
      </c>
      <c r="N30" s="28">
        <v>0</v>
      </c>
      <c r="O30" s="28">
        <f>SUM(B30:N30)</f>
        <v>114028.43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-40220.4</v>
      </c>
      <c r="C33" s="28">
        <f aca="true" t="shared" si="7" ref="C33:O33">+C34+C36+C49+C50+C51+C56-C57</f>
        <v>-39019.2</v>
      </c>
      <c r="D33" s="28">
        <f t="shared" si="7"/>
        <v>-22167.2</v>
      </c>
      <c r="E33" s="28">
        <f t="shared" si="7"/>
        <v>-8122.4</v>
      </c>
      <c r="F33" s="28">
        <f t="shared" si="7"/>
        <v>-24081.2</v>
      </c>
      <c r="G33" s="28">
        <f t="shared" si="7"/>
        <v>-52131.2</v>
      </c>
      <c r="H33" s="28">
        <f t="shared" si="7"/>
        <v>-7814.4</v>
      </c>
      <c r="I33" s="28">
        <f t="shared" si="7"/>
        <v>-43511.6</v>
      </c>
      <c r="J33" s="28">
        <f t="shared" si="7"/>
        <v>-31614</v>
      </c>
      <c r="K33" s="28">
        <f t="shared" si="7"/>
        <v>-16566</v>
      </c>
      <c r="L33" s="28">
        <f t="shared" si="7"/>
        <v>-12751.2</v>
      </c>
      <c r="M33" s="28">
        <f t="shared" si="7"/>
        <v>-22510.4</v>
      </c>
      <c r="N33" s="28">
        <f t="shared" si="7"/>
        <v>-13310</v>
      </c>
      <c r="O33" s="28">
        <f t="shared" si="7"/>
        <v>-333819.2</v>
      </c>
    </row>
    <row r="34" spans="1:15" ht="18.75" customHeight="1">
      <c r="A34" s="26" t="s">
        <v>38</v>
      </c>
      <c r="B34" s="29">
        <f>+B35</f>
        <v>-40220.4</v>
      </c>
      <c r="C34" s="29">
        <f>+C35</f>
        <v>-39019.2</v>
      </c>
      <c r="D34" s="29">
        <f aca="true" t="shared" si="8" ref="D34:O34">+D35</f>
        <v>-22167.2</v>
      </c>
      <c r="E34" s="29">
        <f t="shared" si="8"/>
        <v>-8122.4</v>
      </c>
      <c r="F34" s="29">
        <f t="shared" si="8"/>
        <v>-24081.2</v>
      </c>
      <c r="G34" s="29">
        <f t="shared" si="8"/>
        <v>-52131.2</v>
      </c>
      <c r="H34" s="29">
        <f t="shared" si="8"/>
        <v>-7814.4</v>
      </c>
      <c r="I34" s="29">
        <f t="shared" si="8"/>
        <v>-43511.6</v>
      </c>
      <c r="J34" s="29">
        <f t="shared" si="8"/>
        <v>-31614</v>
      </c>
      <c r="K34" s="29">
        <f t="shared" si="8"/>
        <v>-16566</v>
      </c>
      <c r="L34" s="29">
        <f t="shared" si="8"/>
        <v>-12751.2</v>
      </c>
      <c r="M34" s="29">
        <f t="shared" si="8"/>
        <v>-22510.4</v>
      </c>
      <c r="N34" s="29">
        <f t="shared" si="8"/>
        <v>-13310</v>
      </c>
      <c r="O34" s="29">
        <f t="shared" si="8"/>
        <v>-333819.2</v>
      </c>
    </row>
    <row r="35" spans="1:26" ht="18.75" customHeight="1">
      <c r="A35" s="27" t="s">
        <v>39</v>
      </c>
      <c r="B35" s="16">
        <f>ROUND((-B9)*$G$3,2)</f>
        <v>-40220.4</v>
      </c>
      <c r="C35" s="16">
        <f aca="true" t="shared" si="9" ref="C35:N35">ROUND((-C9)*$G$3,2)</f>
        <v>-39019.2</v>
      </c>
      <c r="D35" s="16">
        <f t="shared" si="9"/>
        <v>-22167.2</v>
      </c>
      <c r="E35" s="16">
        <f t="shared" si="9"/>
        <v>-8122.4</v>
      </c>
      <c r="F35" s="16">
        <f t="shared" si="9"/>
        <v>-24081.2</v>
      </c>
      <c r="G35" s="16">
        <f t="shared" si="9"/>
        <v>-52131.2</v>
      </c>
      <c r="H35" s="16">
        <f t="shared" si="9"/>
        <v>-7814.4</v>
      </c>
      <c r="I35" s="16">
        <f t="shared" si="9"/>
        <v>-43511.6</v>
      </c>
      <c r="J35" s="16">
        <f t="shared" si="9"/>
        <v>-31614</v>
      </c>
      <c r="K35" s="16">
        <f t="shared" si="9"/>
        <v>-16566</v>
      </c>
      <c r="L35" s="16">
        <f t="shared" si="9"/>
        <v>-12751.2</v>
      </c>
      <c r="M35" s="16">
        <f t="shared" si="9"/>
        <v>-22510.4</v>
      </c>
      <c r="N35" s="16">
        <f t="shared" si="9"/>
        <v>-13310</v>
      </c>
      <c r="O35" s="30">
        <f aca="true" t="shared" si="10" ref="O35:O57">SUM(B35:N35)</f>
        <v>-333819.2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1464300.78</v>
      </c>
      <c r="C55" s="34">
        <f aca="true" t="shared" si="13" ref="C55:N55">+C20+C33</f>
        <v>1030916.4199999999</v>
      </c>
      <c r="D55" s="34">
        <f t="shared" si="13"/>
        <v>929456.4400000001</v>
      </c>
      <c r="E55" s="34">
        <f t="shared" si="13"/>
        <v>291125.8399999999</v>
      </c>
      <c r="F55" s="34">
        <f t="shared" si="13"/>
        <v>1001170.55</v>
      </c>
      <c r="G55" s="34">
        <f t="shared" si="13"/>
        <v>1402864</v>
      </c>
      <c r="H55" s="34">
        <f t="shared" si="13"/>
        <v>282921.63999999996</v>
      </c>
      <c r="I55" s="34">
        <f t="shared" si="13"/>
        <v>1057498.7299999997</v>
      </c>
      <c r="J55" s="34">
        <f t="shared" si="13"/>
        <v>911884.5</v>
      </c>
      <c r="K55" s="34">
        <f t="shared" si="13"/>
        <v>1211945.2600000002</v>
      </c>
      <c r="L55" s="34">
        <f t="shared" si="13"/>
        <v>1119290.78</v>
      </c>
      <c r="M55" s="34">
        <f t="shared" si="13"/>
        <v>631855.0000000001</v>
      </c>
      <c r="N55" s="34">
        <f t="shared" si="13"/>
        <v>319057.94</v>
      </c>
      <c r="O55" s="34">
        <f>SUM(B55:N55)</f>
        <v>11654287.879999999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1464300.78</v>
      </c>
      <c r="C61" s="42">
        <f t="shared" si="14"/>
        <v>1030916.4299999999</v>
      </c>
      <c r="D61" s="42">
        <f t="shared" si="14"/>
        <v>929456.44</v>
      </c>
      <c r="E61" s="42">
        <f t="shared" si="14"/>
        <v>291125.84</v>
      </c>
      <c r="F61" s="42">
        <f t="shared" si="14"/>
        <v>1001170.55</v>
      </c>
      <c r="G61" s="42">
        <f t="shared" si="14"/>
        <v>1402863.99</v>
      </c>
      <c r="H61" s="42">
        <f t="shared" si="14"/>
        <v>282921.65</v>
      </c>
      <c r="I61" s="42">
        <f t="shared" si="14"/>
        <v>1057498.74</v>
      </c>
      <c r="J61" s="42">
        <f t="shared" si="14"/>
        <v>911884.5</v>
      </c>
      <c r="K61" s="42">
        <f t="shared" si="14"/>
        <v>1211945.27</v>
      </c>
      <c r="L61" s="42">
        <f t="shared" si="14"/>
        <v>1119290.79</v>
      </c>
      <c r="M61" s="42">
        <f t="shared" si="14"/>
        <v>631855</v>
      </c>
      <c r="N61" s="42">
        <f t="shared" si="14"/>
        <v>319057.94</v>
      </c>
      <c r="O61" s="34">
        <f t="shared" si="14"/>
        <v>11654287.92</v>
      </c>
      <c r="Q61"/>
    </row>
    <row r="62" spans="1:18" ht="18.75" customHeight="1">
      <c r="A62" s="26" t="s">
        <v>54</v>
      </c>
      <c r="B62" s="42">
        <v>1204117.71</v>
      </c>
      <c r="C62" s="42">
        <v>738847.5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1942965.21</v>
      </c>
      <c r="P62"/>
      <c r="Q62"/>
      <c r="R62" s="41"/>
    </row>
    <row r="63" spans="1:16" ht="18.75" customHeight="1">
      <c r="A63" s="26" t="s">
        <v>55</v>
      </c>
      <c r="B63" s="42">
        <v>260183.07</v>
      </c>
      <c r="C63" s="42">
        <v>292068.93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552252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929456.44</v>
      </c>
      <c r="E64" s="43">
        <v>0</v>
      </c>
      <c r="F64" s="43">
        <v>0</v>
      </c>
      <c r="G64" s="43">
        <v>0</v>
      </c>
      <c r="H64" s="42">
        <v>282921.65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1212378.0899999999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291125.84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291125.84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1001170.55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1001170.55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1402863.99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1402863.99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1057498.74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1057498.74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911884.5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911884.5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1211945.27</v>
      </c>
      <c r="L70" s="29">
        <v>1119290.79</v>
      </c>
      <c r="M70" s="43">
        <v>0</v>
      </c>
      <c r="N70" s="43">
        <v>0</v>
      </c>
      <c r="O70" s="34">
        <f t="shared" si="15"/>
        <v>2331236.06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631855</v>
      </c>
      <c r="N71" s="43">
        <v>0</v>
      </c>
      <c r="O71" s="34">
        <f t="shared" si="15"/>
        <v>631855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319057.94</v>
      </c>
      <c r="O72" s="46">
        <f t="shared" si="15"/>
        <v>319057.94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2024-04-19T14:57:25Z</dcterms:modified>
  <cp:category/>
  <cp:version/>
  <cp:contentType/>
  <cp:contentStatus/>
</cp:coreProperties>
</file>