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<sst xmlns="http://schemas.openxmlformats.org/spreadsheetml/2006/main" count="90" uniqueCount="87">
  <si>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</si>
  <si>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</si>
  <si>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</si>
  <si>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</si>
  <si>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</si>
  <si>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</si>
  <si>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</si>
  <si>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</si>
  <si>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</si>
  <si>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</si>
  <si>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</si>
  <si>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</si>
  <si>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</si>
  <si>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</si>
  <si>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</si>
  <si>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</si>
  <si>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</si>
  <si>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</si>
  <si>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</si>
  <si>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</si>
  <si>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</si>
  <si>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</si>
  <si>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</si>
  <si>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</si>
  <si>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</si>
  <si>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</si>
  <si>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</si>
  <si>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</si>
  <si>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</si>
  <si>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</si>
  <si>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</si>
  <si>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</si>
  <si>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</si>
  <si>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</si>
  <si>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</si>
  <si>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</si>
  <si>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</si>
  <si>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</si>
  <si>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</si>
  <si>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</si>
  <si>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</si>
  <si>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</si>
  <si>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</si>
  <si>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</si>
  <si>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</si>
  <si>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</si>
  <si>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</si>
  <si>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</si>
  <si>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</si>
  <si>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</si>
  <si>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</si>
  <si>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</si>
  <si>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</si>
  <si>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</si>
  <si>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</si>
  <si>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</si>
  <si>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</si>
  <si>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</si>
  <si>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</si>
  <si>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</si>
  <si>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</si>
  <si>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</si>
  <si>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</si>
  <si>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</si>
  <si>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</si>
  <si>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</si>
  <si>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</si>
  <si>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</si>
  <si>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</si>
  <si>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</si>
  <si>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</si>
  <si>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</si>
  <si>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</si>
  <si>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</si>
  <si>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</si>
  <si>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</si>
  <si>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</si>
  <si>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</si>
  <si>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</si>
  <si>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</si>
  <si>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</si>
  <si>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</si>
  <si>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</si>
  <si>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</si>
  <si>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10/04/24 - VENCIMENTO 17/04/24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</si>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</sst>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418776</v>
      </c>
      <c r="C7" s="9">
        <f t="shared" si="0"/>
        <v>272618</v>
      </c>
      <c r="D7" s="9">
        <f t="shared" si="0"/>
        <v>250467</v>
      </c>
      <c r="E7" s="9">
        <f t="shared" si="0"/>
        <v>73822</v>
      </c>
      <c r="F7" s="9">
        <f t="shared" si="0"/>
        <v>243277</v>
      </c>
      <c r="G7" s="9">
        <f t="shared" si="0"/>
        <v>405083</v>
      </c>
      <c r="H7" s="9">
        <f t="shared" si="0"/>
        <v>52434</v>
      </c>
      <c r="I7" s="9">
        <f t="shared" si="0"/>
        <v>309141</v>
      </c>
      <c r="J7" s="9">
        <f t="shared" si="0"/>
        <v>223377</v>
      </c>
      <c r="K7" s="9">
        <f t="shared" si="0"/>
        <v>319834</v>
      </c>
      <c r="L7" s="9">
        <f t="shared" si="0"/>
        <v>255731</v>
      </c>
      <c r="M7" s="9">
        <f t="shared" si="0"/>
        <v>142178</v>
      </c>
      <c r="N7" s="9">
        <f t="shared" si="0"/>
        <v>79723</v>
      </c>
      <c r="O7" s="9">
        <f t="shared" si="0"/>
        <v>3046461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9314</v>
      </c>
      <c r="C8" s="11">
        <f t="shared" si="1"/>
        <v>8948</v>
      </c>
      <c r="D8" s="11">
        <f t="shared" si="1"/>
        <v>4928</v>
      </c>
      <c r="E8" s="11">
        <f t="shared" si="1"/>
        <v>1769</v>
      </c>
      <c r="F8" s="11">
        <f t="shared" si="1"/>
        <v>5917</v>
      </c>
      <c r="G8" s="11">
        <f t="shared" si="1"/>
        <v>11888</v>
      </c>
      <c r="H8" s="11">
        <f t="shared" si="1"/>
        <v>1760</v>
      </c>
      <c r="I8" s="11">
        <f t="shared" si="1"/>
        <v>13083</v>
      </c>
      <c r="J8" s="11">
        <f t="shared" si="1"/>
        <v>7420</v>
      </c>
      <c r="K8" s="11">
        <f t="shared" si="1"/>
        <v>4004</v>
      </c>
      <c r="L8" s="11">
        <f t="shared" si="1"/>
        <v>3115</v>
      </c>
      <c r="M8" s="11">
        <f t="shared" si="1"/>
        <v>5300</v>
      </c>
      <c r="N8" s="11">
        <f t="shared" si="1"/>
        <v>2882</v>
      </c>
      <c r="O8" s="11">
        <f t="shared" si="1"/>
        <v>80328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9314</v>
      </c>
      <c r="C9" s="11">
        <v>8948</v>
      </c>
      <c r="D9" s="11">
        <v>4928</v>
      </c>
      <c r="E9" s="11">
        <v>1769</v>
      </c>
      <c r="F9" s="11">
        <v>5917</v>
      </c>
      <c r="G9" s="11">
        <v>11888</v>
      </c>
      <c r="H9" s="11">
        <v>1760</v>
      </c>
      <c r="I9" s="11">
        <v>13083</v>
      </c>
      <c r="J9" s="11">
        <v>7420</v>
      </c>
      <c r="K9" s="11">
        <v>4003</v>
      </c>
      <c r="L9" s="11">
        <v>3114</v>
      </c>
      <c r="M9" s="11">
        <v>5300</v>
      </c>
      <c r="N9" s="11">
        <v>2867</v>
      </c>
      <c r="O9" s="11">
        <f>SUM(B9:N9)</f>
        <v>80311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15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409462</v>
      </c>
      <c r="C11" s="13">
        <v>263670</v>
      </c>
      <c r="D11" s="13">
        <v>245539</v>
      </c>
      <c r="E11" s="13">
        <v>72053</v>
      </c>
      <c r="F11" s="13">
        <v>237360</v>
      </c>
      <c r="G11" s="13">
        <v>393195</v>
      </c>
      <c r="H11" s="13">
        <v>50674</v>
      </c>
      <c r="I11" s="13">
        <v>296058</v>
      </c>
      <c r="J11" s="13">
        <v>215957</v>
      </c>
      <c r="K11" s="13">
        <v>315830</v>
      </c>
      <c r="L11" s="13">
        <v>252616</v>
      </c>
      <c r="M11" s="13">
        <v>136878</v>
      </c>
      <c r="N11" s="13">
        <v>76841</v>
      </c>
      <c r="O11" s="11">
        <f>SUM(B11:N11)</f>
        <v>2966133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30889</v>
      </c>
      <c r="C12" s="13">
        <v>24877</v>
      </c>
      <c r="D12" s="13">
        <v>19811</v>
      </c>
      <c r="E12" s="13">
        <v>8267</v>
      </c>
      <c r="F12" s="13">
        <v>22679</v>
      </c>
      <c r="G12" s="13">
        <v>39469</v>
      </c>
      <c r="H12" s="13">
        <v>5626</v>
      </c>
      <c r="I12" s="13">
        <v>29872</v>
      </c>
      <c r="J12" s="13">
        <v>19185</v>
      </c>
      <c r="K12" s="13">
        <v>22005</v>
      </c>
      <c r="L12" s="13">
        <v>17911</v>
      </c>
      <c r="M12" s="13">
        <v>7441</v>
      </c>
      <c r="N12" s="13">
        <v>3472</v>
      </c>
      <c r="O12" s="11">
        <f>SUM(B12:N12)</f>
        <v>251504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378573</v>
      </c>
      <c r="C13" s="15">
        <f t="shared" si="2"/>
        <v>238793</v>
      </c>
      <c r="D13" s="15">
        <f t="shared" si="2"/>
        <v>225728</v>
      </c>
      <c r="E13" s="15">
        <f t="shared" si="2"/>
        <v>63786</v>
      </c>
      <c r="F13" s="15">
        <f t="shared" si="2"/>
        <v>214681</v>
      </c>
      <c r="G13" s="15">
        <f t="shared" si="2"/>
        <v>353726</v>
      </c>
      <c r="H13" s="15">
        <f t="shared" si="2"/>
        <v>45048</v>
      </c>
      <c r="I13" s="15">
        <f t="shared" si="2"/>
        <v>266186</v>
      </c>
      <c r="J13" s="15">
        <f t="shared" si="2"/>
        <v>196772</v>
      </c>
      <c r="K13" s="15">
        <f t="shared" si="2"/>
        <v>293825</v>
      </c>
      <c r="L13" s="15">
        <f t="shared" si="2"/>
        <v>234705</v>
      </c>
      <c r="M13" s="15">
        <f t="shared" si="2"/>
        <v>129437</v>
      </c>
      <c r="N13" s="15">
        <f t="shared" si="2"/>
        <v>73369</v>
      </c>
      <c r="O13" s="11">
        <f>SUM(B13:N13)</f>
        <v>2714629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1.123592165747099</v>
      </c>
      <c r="C18" s="19">
        <v>1.217161203598466</v>
      </c>
      <c r="D18" s="19">
        <v>1.372957479344192</v>
      </c>
      <c r="E18" s="19">
        <v>0.812212986354465</v>
      </c>
      <c r="F18" s="19">
        <v>1.28527155256749</v>
      </c>
      <c r="G18" s="19">
        <v>1.314305178936913</v>
      </c>
      <c r="H18" s="19">
        <v>1.430939620213547</v>
      </c>
      <c r="I18" s="19">
        <v>1.117159803597466</v>
      </c>
      <c r="J18" s="19">
        <v>1.291140287549207</v>
      </c>
      <c r="K18" s="19">
        <v>1.154412127625256</v>
      </c>
      <c r="L18" s="19">
        <v>1.23502467863577</v>
      </c>
      <c r="M18" s="19">
        <v>1.117409708466057</v>
      </c>
      <c r="N18" s="19">
        <v>1.120668027986854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1520886.8399999999</v>
      </c>
      <c r="C20" s="24">
        <f aca="true" t="shared" si="3" ref="C20:O20">SUM(C21:C32)</f>
        <v>1083805.1800000002</v>
      </c>
      <c r="D20" s="24">
        <f t="shared" si="3"/>
        <v>973524.6400000001</v>
      </c>
      <c r="E20" s="24">
        <f t="shared" si="3"/>
        <v>297208.3299999999</v>
      </c>
      <c r="F20" s="24">
        <f t="shared" si="3"/>
        <v>1038600.86</v>
      </c>
      <c r="G20" s="24">
        <f t="shared" si="3"/>
        <v>1469338.09</v>
      </c>
      <c r="H20" s="24">
        <f t="shared" si="3"/>
        <v>291636.82</v>
      </c>
      <c r="I20" s="24">
        <f t="shared" si="3"/>
        <v>1147798.3099999998</v>
      </c>
      <c r="J20" s="24">
        <f t="shared" si="3"/>
        <v>944885.49</v>
      </c>
      <c r="K20" s="24">
        <f t="shared" si="3"/>
        <v>1248503.0999999999</v>
      </c>
      <c r="L20" s="24">
        <f t="shared" si="3"/>
        <v>1160195.0499999998</v>
      </c>
      <c r="M20" s="24">
        <f t="shared" si="3"/>
        <v>657566.2100000001</v>
      </c>
      <c r="N20" s="24">
        <f t="shared" si="3"/>
        <v>333139.28</v>
      </c>
      <c r="O20" s="24">
        <f t="shared" si="3"/>
        <v>12167088.200000001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1236226.75</v>
      </c>
      <c r="C21" s="28">
        <f aca="true" t="shared" si="4" ref="C21:N21">ROUND((C15+C16)*C7,2)</f>
        <v>831375.85</v>
      </c>
      <c r="D21" s="28">
        <f t="shared" si="4"/>
        <v>669873.99</v>
      </c>
      <c r="E21" s="28">
        <f t="shared" si="4"/>
        <v>337292.72</v>
      </c>
      <c r="F21" s="28">
        <f t="shared" si="4"/>
        <v>754134.37</v>
      </c>
      <c r="G21" s="28">
        <f t="shared" si="4"/>
        <v>1033204.7</v>
      </c>
      <c r="H21" s="28">
        <f t="shared" si="4"/>
        <v>179565.48</v>
      </c>
      <c r="I21" s="28">
        <f t="shared" si="4"/>
        <v>936109.86</v>
      </c>
      <c r="J21" s="28">
        <f t="shared" si="4"/>
        <v>680339.33</v>
      </c>
      <c r="K21" s="28">
        <f t="shared" si="4"/>
        <v>920770.1</v>
      </c>
      <c r="L21" s="28">
        <f t="shared" si="4"/>
        <v>838286.22</v>
      </c>
      <c r="M21" s="28">
        <f t="shared" si="4"/>
        <v>537788.29</v>
      </c>
      <c r="N21" s="28">
        <f t="shared" si="4"/>
        <v>272389.57</v>
      </c>
      <c r="O21" s="28">
        <f aca="true" t="shared" si="5" ref="O21:O29">SUM(B21:N21)</f>
        <v>9227357.23</v>
      </c>
    </row>
    <row r="22" spans="1:23" ht="18.75" customHeight="1">
      <c r="A22" s="26" t="s">
        <v>33</v>
      </c>
      <c r="B22" s="28">
        <f>IF(B18&lt;&gt;0,ROUND((B18-1)*B21,2),0)</f>
        <v>152787.94</v>
      </c>
      <c r="C22" s="28">
        <f aca="true" t="shared" si="6" ref="C22:N22">IF(C18&lt;&gt;0,ROUND((C18-1)*C21,2),0)</f>
        <v>180542.58</v>
      </c>
      <c r="D22" s="28">
        <f t="shared" si="6"/>
        <v>249834.51</v>
      </c>
      <c r="E22" s="28">
        <f t="shared" si="6"/>
        <v>-63339.19</v>
      </c>
      <c r="F22" s="28">
        <f t="shared" si="6"/>
        <v>215133.08</v>
      </c>
      <c r="G22" s="28">
        <f t="shared" si="6"/>
        <v>324741.59</v>
      </c>
      <c r="H22" s="28">
        <f t="shared" si="6"/>
        <v>77381.88</v>
      </c>
      <c r="I22" s="28">
        <f t="shared" si="6"/>
        <v>109674.45</v>
      </c>
      <c r="J22" s="28">
        <f t="shared" si="6"/>
        <v>198074.19</v>
      </c>
      <c r="K22" s="28">
        <f t="shared" si="6"/>
        <v>142178.07</v>
      </c>
      <c r="L22" s="28">
        <f t="shared" si="6"/>
        <v>197017.95</v>
      </c>
      <c r="M22" s="28">
        <f t="shared" si="6"/>
        <v>63141.57</v>
      </c>
      <c r="N22" s="28">
        <f t="shared" si="6"/>
        <v>32868.71</v>
      </c>
      <c r="O22" s="28">
        <f t="shared" si="5"/>
        <v>1880037.33</v>
      </c>
      <c r="W22" s="51"/>
    </row>
    <row r="23" spans="1:15" ht="18.75" customHeight="1">
      <c r="A23" s="26" t="s">
        <v>34</v>
      </c>
      <c r="B23" s="28">
        <v>67620.06</v>
      </c>
      <c r="C23" s="28">
        <v>43314.86</v>
      </c>
      <c r="D23" s="28">
        <v>31006.8</v>
      </c>
      <c r="E23" s="28">
        <v>12191.27</v>
      </c>
      <c r="F23" s="28">
        <v>39308.52</v>
      </c>
      <c r="G23" s="28">
        <v>65539.55</v>
      </c>
      <c r="H23" s="28">
        <v>8483.53</v>
      </c>
      <c r="I23" s="28">
        <v>46036.05</v>
      </c>
      <c r="J23" s="28">
        <v>37177.07</v>
      </c>
      <c r="K23" s="28">
        <v>51344.9</v>
      </c>
      <c r="L23" s="28">
        <v>50722.88</v>
      </c>
      <c r="M23" s="28">
        <v>24726.39</v>
      </c>
      <c r="N23" s="28">
        <v>15283.1</v>
      </c>
      <c r="O23" s="28">
        <f t="shared" si="5"/>
        <v>492754.98000000004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1176.14</v>
      </c>
      <c r="C26" s="28">
        <v>852.56</v>
      </c>
      <c r="D26" s="28">
        <v>768.15</v>
      </c>
      <c r="E26" s="28">
        <v>233.54</v>
      </c>
      <c r="F26" s="28">
        <v>815.99</v>
      </c>
      <c r="G26" s="28">
        <v>1148.01</v>
      </c>
      <c r="H26" s="28">
        <v>216.66</v>
      </c>
      <c r="I26" s="28">
        <v>883.52</v>
      </c>
      <c r="J26" s="28">
        <v>740.01</v>
      </c>
      <c r="K26" s="28">
        <v>970.74</v>
      </c>
      <c r="L26" s="28">
        <v>900.4</v>
      </c>
      <c r="M26" s="28">
        <v>506.47</v>
      </c>
      <c r="N26" s="28">
        <v>258.9</v>
      </c>
      <c r="O26" s="28">
        <f t="shared" si="5"/>
        <v>9471.089999999998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19224.75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396932.17999999993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85435.78</v>
      </c>
      <c r="L30" s="28">
        <v>29794.04</v>
      </c>
      <c r="M30" s="28">
        <v>0</v>
      </c>
      <c r="N30" s="28">
        <v>0</v>
      </c>
      <c r="O30" s="28">
        <f>SUM(B30:N30)</f>
        <v>115229.82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-40981.6</v>
      </c>
      <c r="C33" s="28">
        <f aca="true" t="shared" si="7" ref="C33:O33">+C34+C36+C49+C50+C51+C56-C57</f>
        <v>-39371.2</v>
      </c>
      <c r="D33" s="28">
        <f t="shared" si="7"/>
        <v>-21683.2</v>
      </c>
      <c r="E33" s="28">
        <f t="shared" si="7"/>
        <v>-7783.6</v>
      </c>
      <c r="F33" s="28">
        <f t="shared" si="7"/>
        <v>-26034.8</v>
      </c>
      <c r="G33" s="28">
        <f t="shared" si="7"/>
        <v>-52307.2</v>
      </c>
      <c r="H33" s="28">
        <f t="shared" si="7"/>
        <v>-7744</v>
      </c>
      <c r="I33" s="28">
        <f t="shared" si="7"/>
        <v>-57565.2</v>
      </c>
      <c r="J33" s="28">
        <f t="shared" si="7"/>
        <v>-32648</v>
      </c>
      <c r="K33" s="28">
        <f t="shared" si="7"/>
        <v>-17613.2</v>
      </c>
      <c r="L33" s="28">
        <f t="shared" si="7"/>
        <v>-13701.6</v>
      </c>
      <c r="M33" s="28">
        <f t="shared" si="7"/>
        <v>-23320</v>
      </c>
      <c r="N33" s="28">
        <f t="shared" si="7"/>
        <v>-12614.8</v>
      </c>
      <c r="O33" s="28">
        <f t="shared" si="7"/>
        <v>-353368.39999999997</v>
      </c>
    </row>
    <row r="34" spans="1:15" ht="18.75" customHeight="1">
      <c r="A34" s="26" t="s">
        <v>38</v>
      </c>
      <c r="B34" s="29">
        <f>+B35</f>
        <v>-40981.6</v>
      </c>
      <c r="C34" s="29">
        <f>+C35</f>
        <v>-39371.2</v>
      </c>
      <c r="D34" s="29">
        <f aca="true" t="shared" si="8" ref="D34:O34">+D35</f>
        <v>-21683.2</v>
      </c>
      <c r="E34" s="29">
        <f t="shared" si="8"/>
        <v>-7783.6</v>
      </c>
      <c r="F34" s="29">
        <f t="shared" si="8"/>
        <v>-26034.8</v>
      </c>
      <c r="G34" s="29">
        <f t="shared" si="8"/>
        <v>-52307.2</v>
      </c>
      <c r="H34" s="29">
        <f t="shared" si="8"/>
        <v>-7744</v>
      </c>
      <c r="I34" s="29">
        <f t="shared" si="8"/>
        <v>-57565.2</v>
      </c>
      <c r="J34" s="29">
        <f t="shared" si="8"/>
        <v>-32648</v>
      </c>
      <c r="K34" s="29">
        <f t="shared" si="8"/>
        <v>-17613.2</v>
      </c>
      <c r="L34" s="29">
        <f t="shared" si="8"/>
        <v>-13701.6</v>
      </c>
      <c r="M34" s="29">
        <f t="shared" si="8"/>
        <v>-23320</v>
      </c>
      <c r="N34" s="29">
        <f t="shared" si="8"/>
        <v>-12614.8</v>
      </c>
      <c r="O34" s="29">
        <f t="shared" si="8"/>
        <v>-353368.39999999997</v>
      </c>
    </row>
    <row r="35" spans="1:26" ht="18.75" customHeight="1">
      <c r="A35" s="27" t="s">
        <v>39</v>
      </c>
      <c r="B35" s="16">
        <f>ROUND((-B9)*$G$3,2)</f>
        <v>-40981.6</v>
      </c>
      <c r="C35" s="16">
        <f aca="true" t="shared" si="9" ref="C35:N35">ROUND((-C9)*$G$3,2)</f>
        <v>-39371.2</v>
      </c>
      <c r="D35" s="16">
        <f t="shared" si="9"/>
        <v>-21683.2</v>
      </c>
      <c r="E35" s="16">
        <f t="shared" si="9"/>
        <v>-7783.6</v>
      </c>
      <c r="F35" s="16">
        <f t="shared" si="9"/>
        <v>-26034.8</v>
      </c>
      <c r="G35" s="16">
        <f t="shared" si="9"/>
        <v>-52307.2</v>
      </c>
      <c r="H35" s="16">
        <f t="shared" si="9"/>
        <v>-7744</v>
      </c>
      <c r="I35" s="16">
        <f t="shared" si="9"/>
        <v>-57565.2</v>
      </c>
      <c r="J35" s="16">
        <f t="shared" si="9"/>
        <v>-32648</v>
      </c>
      <c r="K35" s="16">
        <f t="shared" si="9"/>
        <v>-17613.2</v>
      </c>
      <c r="L35" s="16">
        <f t="shared" si="9"/>
        <v>-13701.6</v>
      </c>
      <c r="M35" s="16">
        <f t="shared" si="9"/>
        <v>-23320</v>
      </c>
      <c r="N35" s="16">
        <f t="shared" si="9"/>
        <v>-12614.8</v>
      </c>
      <c r="O35" s="30">
        <f aca="true" t="shared" si="10" ref="O35:O57">SUM(B35:N35)</f>
        <v>-353368.39999999997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1479905.2399999998</v>
      </c>
      <c r="C55" s="34">
        <f aca="true" t="shared" si="13" ref="C55:N55">+C20+C33</f>
        <v>1044433.9800000002</v>
      </c>
      <c r="D55" s="34">
        <f t="shared" si="13"/>
        <v>951841.4400000002</v>
      </c>
      <c r="E55" s="34">
        <f t="shared" si="13"/>
        <v>289424.7299999999</v>
      </c>
      <c r="F55" s="34">
        <f t="shared" si="13"/>
        <v>1012566.0599999999</v>
      </c>
      <c r="G55" s="34">
        <f t="shared" si="13"/>
        <v>1417030.8900000001</v>
      </c>
      <c r="H55" s="34">
        <f t="shared" si="13"/>
        <v>283892.82</v>
      </c>
      <c r="I55" s="34">
        <f t="shared" si="13"/>
        <v>1090233.1099999999</v>
      </c>
      <c r="J55" s="34">
        <f t="shared" si="13"/>
        <v>912237.49</v>
      </c>
      <c r="K55" s="34">
        <f t="shared" si="13"/>
        <v>1230889.9</v>
      </c>
      <c r="L55" s="34">
        <f t="shared" si="13"/>
        <v>1146493.4499999997</v>
      </c>
      <c r="M55" s="34">
        <f t="shared" si="13"/>
        <v>634246.2100000001</v>
      </c>
      <c r="N55" s="34">
        <f t="shared" si="13"/>
        <v>320524.48000000004</v>
      </c>
      <c r="O55" s="34">
        <f>SUM(B55:N55)</f>
        <v>11813719.8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1479905.25</v>
      </c>
      <c r="C61" s="42">
        <f t="shared" si="14"/>
        <v>1044433.99</v>
      </c>
      <c r="D61" s="42">
        <f t="shared" si="14"/>
        <v>951841.45</v>
      </c>
      <c r="E61" s="42">
        <f t="shared" si="14"/>
        <v>289424.73</v>
      </c>
      <c r="F61" s="42">
        <f t="shared" si="14"/>
        <v>1012566.07</v>
      </c>
      <c r="G61" s="42">
        <f t="shared" si="14"/>
        <v>1417030.89</v>
      </c>
      <c r="H61" s="42">
        <f t="shared" si="14"/>
        <v>283892.81</v>
      </c>
      <c r="I61" s="42">
        <f t="shared" si="14"/>
        <v>1090233.11</v>
      </c>
      <c r="J61" s="42">
        <f t="shared" si="14"/>
        <v>912237.49</v>
      </c>
      <c r="K61" s="42">
        <f t="shared" si="14"/>
        <v>1230889.9</v>
      </c>
      <c r="L61" s="42">
        <f t="shared" si="14"/>
        <v>1146493.45</v>
      </c>
      <c r="M61" s="42">
        <f t="shared" si="14"/>
        <v>634246.2</v>
      </c>
      <c r="N61" s="42">
        <f t="shared" si="14"/>
        <v>320524.49</v>
      </c>
      <c r="O61" s="34">
        <f t="shared" si="14"/>
        <v>11813719.829999998</v>
      </c>
      <c r="Q61"/>
    </row>
    <row r="62" spans="1:18" ht="18.75" customHeight="1">
      <c r="A62" s="26" t="s">
        <v>54</v>
      </c>
      <c r="B62" s="42">
        <v>1216835.35</v>
      </c>
      <c r="C62" s="42">
        <v>748199.41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1965034.7600000002</v>
      </c>
      <c r="P62"/>
      <c r="Q62"/>
      <c r="R62" s="41"/>
    </row>
    <row r="63" spans="1:16" ht="18.75" customHeight="1">
      <c r="A63" s="26" t="s">
        <v>55</v>
      </c>
      <c r="B63" s="42">
        <v>263069.9</v>
      </c>
      <c r="C63" s="42">
        <v>296234.58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559304.48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951841.45</v>
      </c>
      <c r="E64" s="43">
        <v>0</v>
      </c>
      <c r="F64" s="43">
        <v>0</v>
      </c>
      <c r="G64" s="43">
        <v>0</v>
      </c>
      <c r="H64" s="42">
        <v>283892.81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1235734.26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289424.73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289424.73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1012566.07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1012566.07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1417030.89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1417030.89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1090233.11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1090233.11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912237.49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912237.49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1230889.9</v>
      </c>
      <c r="L70" s="29">
        <v>1146493.45</v>
      </c>
      <c r="M70" s="43">
        <v>0</v>
      </c>
      <c r="N70" s="43">
        <v>0</v>
      </c>
      <c r="O70" s="34">
        <f t="shared" si="15"/>
        <v>2377383.3499999996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634246.2</v>
      </c>
      <c r="N71" s="43">
        <v>0</v>
      </c>
      <c r="O71" s="34">
        <f t="shared" si="15"/>
        <v>634246.2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320524.49</v>
      </c>
      <c r="O72" s="46">
        <f t="shared" si="15"/>
        <v>320524.49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2024-04-16T19:51:35Z</dcterms:modified>
  <cp:category/>
  <cp:version/>
  <cp:contentType/>
  <cp:contentStatus/>
</cp:coreProperties>
</file>