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<sst xmlns="http://schemas.openxmlformats.org/spreadsheetml/2006/main" count="90" uniqueCount="87">
  <si>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</si>
  <si>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</si>
  <si>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</si>
  <si>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</si>
  <si>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</si>
  <si>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</si>
  <si>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</si>
  <si>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</si>
  <si>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</si>
  <si>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</si>
  <si>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</si>
  <si>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</si>
  <si>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</si>
  <si>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</si>
  <si>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</si>
  <si>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</si>
  <si>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</si>
  <si>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</si>
  <si>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</si>
  <si>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</si>
  <si>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</si>
  <si>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</si>
  <si>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</si>
  <si>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</si>
  <si>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</si>
  <si>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</si>
  <si>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</si>
  <si>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</si>
  <si>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</si>
  <si>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</si>
  <si>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</si>
  <si>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</si>
  <si>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</si>
  <si>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</si>
  <si>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</si>
  <si>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</si>
  <si>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</si>
  <si>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</si>
  <si>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</si>
  <si>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</si>
  <si>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</si>
  <si>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</si>
  <si>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</si>
  <si>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</si>
  <si>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</si>
  <si>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</si>
  <si>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</si>
  <si>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</si>
  <si>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</si>
  <si>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</si>
  <si>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</si>
  <si>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</si>
  <si>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</si>
  <si>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</si>
  <si>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</si>
  <si>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</si>
  <si>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</si>
  <si>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</si>
  <si>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</si>
  <si>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</si>
  <si>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</si>
  <si>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</si>
  <si>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</si>
  <si>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</si>
  <si>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</si>
  <si>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</si>
  <si>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</si>
  <si>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</si>
  <si>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</si>
  <si>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</si>
  <si>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</si>
  <si>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</si>
  <si>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</si>
  <si>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</si>
  <si>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</si>
  <si>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</si>
  <si>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</si>
  <si>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</si>
  <si>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</si>
  <si>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</si>
  <si>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</si>
  <si>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</si>
  <si>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</si>
  <si>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</si>
  <si>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04/04/24 - VENCIMENTO 11/04/24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</si>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</sst>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415787</v>
      </c>
      <c r="C7" s="9">
        <f t="shared" si="0"/>
        <v>270536</v>
      </c>
      <c r="D7" s="9">
        <f t="shared" si="0"/>
        <v>246099</v>
      </c>
      <c r="E7" s="9">
        <f t="shared" si="0"/>
        <v>74621</v>
      </c>
      <c r="F7" s="9">
        <f t="shared" si="0"/>
        <v>238356</v>
      </c>
      <c r="G7" s="9">
        <f t="shared" si="0"/>
        <v>407101</v>
      </c>
      <c r="H7" s="9">
        <f t="shared" si="0"/>
        <v>51742</v>
      </c>
      <c r="I7" s="9">
        <f t="shared" si="0"/>
        <v>311340</v>
      </c>
      <c r="J7" s="9">
        <f t="shared" si="0"/>
        <v>218729</v>
      </c>
      <c r="K7" s="9">
        <f t="shared" si="0"/>
        <v>317651</v>
      </c>
      <c r="L7" s="9">
        <f t="shared" si="0"/>
        <v>254177</v>
      </c>
      <c r="M7" s="9">
        <f t="shared" si="0"/>
        <v>143494</v>
      </c>
      <c r="N7" s="9">
        <f t="shared" si="0"/>
        <v>83283</v>
      </c>
      <c r="O7" s="9">
        <f t="shared" si="0"/>
        <v>3032916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9219</v>
      </c>
      <c r="C8" s="11">
        <f t="shared" si="1"/>
        <v>8509</v>
      </c>
      <c r="D8" s="11">
        <f t="shared" si="1"/>
        <v>4687</v>
      </c>
      <c r="E8" s="11">
        <f t="shared" si="1"/>
        <v>1760</v>
      </c>
      <c r="F8" s="11">
        <f t="shared" si="1"/>
        <v>5641</v>
      </c>
      <c r="G8" s="11">
        <f t="shared" si="1"/>
        <v>12039</v>
      </c>
      <c r="H8" s="11">
        <f t="shared" si="1"/>
        <v>1820</v>
      </c>
      <c r="I8" s="11">
        <f t="shared" si="1"/>
        <v>13075</v>
      </c>
      <c r="J8" s="11">
        <f t="shared" si="1"/>
        <v>6965</v>
      </c>
      <c r="K8" s="11">
        <f t="shared" si="1"/>
        <v>3904</v>
      </c>
      <c r="L8" s="11">
        <f t="shared" si="1"/>
        <v>2915</v>
      </c>
      <c r="M8" s="11">
        <f t="shared" si="1"/>
        <v>5517</v>
      </c>
      <c r="N8" s="11">
        <f t="shared" si="1"/>
        <v>3048</v>
      </c>
      <c r="O8" s="11">
        <f t="shared" si="1"/>
        <v>79099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9219</v>
      </c>
      <c r="C9" s="11">
        <v>8509</v>
      </c>
      <c r="D9" s="11">
        <v>4687</v>
      </c>
      <c r="E9" s="11">
        <v>1760</v>
      </c>
      <c r="F9" s="11">
        <v>5641</v>
      </c>
      <c r="G9" s="11">
        <v>12039</v>
      </c>
      <c r="H9" s="11">
        <v>1820</v>
      </c>
      <c r="I9" s="11">
        <v>13075</v>
      </c>
      <c r="J9" s="11">
        <v>6965</v>
      </c>
      <c r="K9" s="11">
        <v>3904</v>
      </c>
      <c r="L9" s="11">
        <v>2913</v>
      </c>
      <c r="M9" s="11">
        <v>5517</v>
      </c>
      <c r="N9" s="11">
        <v>3027</v>
      </c>
      <c r="O9" s="11">
        <f>SUM(B9:N9)</f>
        <v>79076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21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406568</v>
      </c>
      <c r="C11" s="13">
        <v>262027</v>
      </c>
      <c r="D11" s="13">
        <v>241412</v>
      </c>
      <c r="E11" s="13">
        <v>72861</v>
      </c>
      <c r="F11" s="13">
        <v>232715</v>
      </c>
      <c r="G11" s="13">
        <v>395062</v>
      </c>
      <c r="H11" s="13">
        <v>49922</v>
      </c>
      <c r="I11" s="13">
        <v>298265</v>
      </c>
      <c r="J11" s="13">
        <v>211764</v>
      </c>
      <c r="K11" s="13">
        <v>313747</v>
      </c>
      <c r="L11" s="13">
        <v>251262</v>
      </c>
      <c r="M11" s="13">
        <v>137977</v>
      </c>
      <c r="N11" s="13">
        <v>80235</v>
      </c>
      <c r="O11" s="11">
        <f>SUM(B11:N11)</f>
        <v>2953817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30329</v>
      </c>
      <c r="C12" s="13">
        <v>24756</v>
      </c>
      <c r="D12" s="13">
        <v>19221</v>
      </c>
      <c r="E12" s="13">
        <v>8221</v>
      </c>
      <c r="F12" s="13">
        <v>21407</v>
      </c>
      <c r="G12" s="13">
        <v>39710</v>
      </c>
      <c r="H12" s="13">
        <v>5409</v>
      </c>
      <c r="I12" s="13">
        <v>30025</v>
      </c>
      <c r="J12" s="13">
        <v>19120</v>
      </c>
      <c r="K12" s="13">
        <v>21900</v>
      </c>
      <c r="L12" s="13">
        <v>17732</v>
      </c>
      <c r="M12" s="13">
        <v>7489</v>
      </c>
      <c r="N12" s="13">
        <v>3584</v>
      </c>
      <c r="O12" s="11">
        <f>SUM(B12:N12)</f>
        <v>248903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376239</v>
      </c>
      <c r="C13" s="15">
        <f t="shared" si="2"/>
        <v>237271</v>
      </c>
      <c r="D13" s="15">
        <f t="shared" si="2"/>
        <v>222191</v>
      </c>
      <c r="E13" s="15">
        <f t="shared" si="2"/>
        <v>64640</v>
      </c>
      <c r="F13" s="15">
        <f t="shared" si="2"/>
        <v>211308</v>
      </c>
      <c r="G13" s="15">
        <f t="shared" si="2"/>
        <v>355352</v>
      </c>
      <c r="H13" s="15">
        <f t="shared" si="2"/>
        <v>44513</v>
      </c>
      <c r="I13" s="15">
        <f t="shared" si="2"/>
        <v>268240</v>
      </c>
      <c r="J13" s="15">
        <f t="shared" si="2"/>
        <v>192644</v>
      </c>
      <c r="K13" s="15">
        <f t="shared" si="2"/>
        <v>291847</v>
      </c>
      <c r="L13" s="15">
        <f t="shared" si="2"/>
        <v>233530</v>
      </c>
      <c r="M13" s="15">
        <f t="shared" si="2"/>
        <v>130488</v>
      </c>
      <c r="N13" s="15">
        <f t="shared" si="2"/>
        <v>76651</v>
      </c>
      <c r="O13" s="11">
        <f>SUM(B13:N13)</f>
        <v>2704914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1.147675054645793</v>
      </c>
      <c r="C18" s="19">
        <v>1.242631444589299</v>
      </c>
      <c r="D18" s="19">
        <v>1.411386368095956</v>
      </c>
      <c r="E18" s="19">
        <v>0.828129678963442</v>
      </c>
      <c r="F18" s="19">
        <v>1.323800182295458</v>
      </c>
      <c r="G18" s="19">
        <v>1.326370413377413</v>
      </c>
      <c r="H18" s="19">
        <v>1.480695307250798</v>
      </c>
      <c r="I18" s="19">
        <v>1.125296892897463</v>
      </c>
      <c r="J18" s="19">
        <v>1.305891364801489</v>
      </c>
      <c r="K18" s="19">
        <v>1.175738956277345</v>
      </c>
      <c r="L18" s="19">
        <v>1.246787528152144</v>
      </c>
      <c r="M18" s="19">
        <v>1.128841272517617</v>
      </c>
      <c r="N18" s="19">
        <v>1.098999538509265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1540163.3599999999</v>
      </c>
      <c r="C20" s="24">
        <f aca="true" t="shared" si="3" ref="C20:O20">SUM(C21:C32)</f>
        <v>1096181.5899999999</v>
      </c>
      <c r="D20" s="24">
        <f t="shared" si="3"/>
        <v>980870.8600000001</v>
      </c>
      <c r="E20" s="24">
        <f t="shared" si="3"/>
        <v>305625.6799999999</v>
      </c>
      <c r="F20" s="24">
        <f t="shared" si="3"/>
        <v>1048280.3600000001</v>
      </c>
      <c r="G20" s="24">
        <f t="shared" si="3"/>
        <v>1488554.82</v>
      </c>
      <c r="H20" s="24">
        <f t="shared" si="3"/>
        <v>297055.77</v>
      </c>
      <c r="I20" s="24">
        <f t="shared" si="3"/>
        <v>1162917.9100000001</v>
      </c>
      <c r="J20" s="24">
        <f t="shared" si="3"/>
        <v>934039.2100000001</v>
      </c>
      <c r="K20" s="24">
        <f t="shared" si="3"/>
        <v>1260137.08</v>
      </c>
      <c r="L20" s="24">
        <f t="shared" si="3"/>
        <v>1162991.5399999998</v>
      </c>
      <c r="M20" s="24">
        <f t="shared" si="3"/>
        <v>669624.5600000003</v>
      </c>
      <c r="N20" s="24">
        <f t="shared" si="3"/>
        <v>340767.28</v>
      </c>
      <c r="O20" s="24">
        <f t="shared" si="3"/>
        <v>12287210.02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1227403.22</v>
      </c>
      <c r="C21" s="28">
        <f aca="true" t="shared" si="4" ref="C21:N21">ROUND((C15+C16)*C7,2)</f>
        <v>825026.59</v>
      </c>
      <c r="D21" s="28">
        <f t="shared" si="4"/>
        <v>658191.78</v>
      </c>
      <c r="E21" s="28">
        <f t="shared" si="4"/>
        <v>340943.35</v>
      </c>
      <c r="F21" s="28">
        <f t="shared" si="4"/>
        <v>738879.76</v>
      </c>
      <c r="G21" s="28">
        <f t="shared" si="4"/>
        <v>1038351.81</v>
      </c>
      <c r="H21" s="28">
        <f t="shared" si="4"/>
        <v>177195.65</v>
      </c>
      <c r="I21" s="28">
        <f t="shared" si="4"/>
        <v>942768.65</v>
      </c>
      <c r="J21" s="28">
        <f t="shared" si="4"/>
        <v>666182.92</v>
      </c>
      <c r="K21" s="28">
        <f t="shared" si="4"/>
        <v>914485.46</v>
      </c>
      <c r="L21" s="28">
        <f t="shared" si="4"/>
        <v>833192.21</v>
      </c>
      <c r="M21" s="28">
        <f t="shared" si="4"/>
        <v>542766.06</v>
      </c>
      <c r="N21" s="28">
        <f t="shared" si="4"/>
        <v>284553.03</v>
      </c>
      <c r="O21" s="28">
        <f aca="true" t="shared" si="5" ref="O21:O29">SUM(B21:N21)</f>
        <v>9189940.49</v>
      </c>
    </row>
    <row r="22" spans="1:23" ht="18.75" customHeight="1">
      <c r="A22" s="26" t="s">
        <v>33</v>
      </c>
      <c r="B22" s="28">
        <f>IF(B18&lt;&gt;0,ROUND((B18-1)*B21,2),0)</f>
        <v>181256.84</v>
      </c>
      <c r="C22" s="28">
        <f aca="true" t="shared" si="6" ref="C22:N22">IF(C18&lt;&gt;0,ROUND((C18-1)*C21,2),0)</f>
        <v>200177.39</v>
      </c>
      <c r="D22" s="28">
        <f t="shared" si="6"/>
        <v>270771.13</v>
      </c>
      <c r="E22" s="28">
        <f t="shared" si="6"/>
        <v>-58598.04</v>
      </c>
      <c r="F22" s="28">
        <f t="shared" si="6"/>
        <v>239249.4</v>
      </c>
      <c r="G22" s="28">
        <f t="shared" si="6"/>
        <v>338887.31</v>
      </c>
      <c r="H22" s="28">
        <f t="shared" si="6"/>
        <v>85177.12</v>
      </c>
      <c r="I22" s="28">
        <f t="shared" si="6"/>
        <v>118125.98</v>
      </c>
      <c r="J22" s="28">
        <f t="shared" si="6"/>
        <v>203779.6</v>
      </c>
      <c r="K22" s="28">
        <f t="shared" si="6"/>
        <v>160710.72</v>
      </c>
      <c r="L22" s="28">
        <f t="shared" si="6"/>
        <v>205621.45</v>
      </c>
      <c r="M22" s="28">
        <f t="shared" si="6"/>
        <v>69930.67</v>
      </c>
      <c r="N22" s="28">
        <f t="shared" si="6"/>
        <v>28170.62</v>
      </c>
      <c r="O22" s="28">
        <f t="shared" si="5"/>
        <v>2043260.19</v>
      </c>
      <c r="W22" s="51"/>
    </row>
    <row r="23" spans="1:15" ht="18.75" customHeight="1">
      <c r="A23" s="26" t="s">
        <v>34</v>
      </c>
      <c r="B23" s="28">
        <v>67248.39</v>
      </c>
      <c r="C23" s="28">
        <v>42402.9</v>
      </c>
      <c r="D23" s="28">
        <v>31638.1</v>
      </c>
      <c r="E23" s="28">
        <v>12214.04</v>
      </c>
      <c r="F23" s="28">
        <v>40129.13</v>
      </c>
      <c r="G23" s="28">
        <v>65460.64</v>
      </c>
      <c r="H23" s="28">
        <v>8477.07</v>
      </c>
      <c r="I23" s="28">
        <v>46042.52</v>
      </c>
      <c r="J23" s="28">
        <v>34798.67</v>
      </c>
      <c r="K23" s="28">
        <v>51162.07</v>
      </c>
      <c r="L23" s="28">
        <v>50177.88</v>
      </c>
      <c r="M23" s="28">
        <v>25015.05</v>
      </c>
      <c r="N23" s="28">
        <v>15440.13</v>
      </c>
      <c r="O23" s="28">
        <f t="shared" si="5"/>
        <v>490206.59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855.38</v>
      </c>
      <c r="D26" s="28">
        <v>768.15</v>
      </c>
      <c r="E26" s="28">
        <v>236.35</v>
      </c>
      <c r="F26" s="28">
        <v>813.17</v>
      </c>
      <c r="G26" s="28">
        <v>1150.82</v>
      </c>
      <c r="H26" s="28">
        <v>216.66</v>
      </c>
      <c r="I26" s="28">
        <v>886.33</v>
      </c>
      <c r="J26" s="28">
        <v>723.13</v>
      </c>
      <c r="K26" s="28">
        <v>970.74</v>
      </c>
      <c r="L26" s="28">
        <v>894.77</v>
      </c>
      <c r="M26" s="28">
        <v>509.29</v>
      </c>
      <c r="N26" s="28">
        <v>264.5</v>
      </c>
      <c r="O26" s="28">
        <f t="shared" si="5"/>
        <v>9468.25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205.66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16685.26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394392.68999999994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85004.58</v>
      </c>
      <c r="L30" s="28">
        <v>29631.67</v>
      </c>
      <c r="M30" s="28">
        <v>0</v>
      </c>
      <c r="N30" s="28">
        <v>0</v>
      </c>
      <c r="O30" s="28">
        <f>SUM(B30:N30)</f>
        <v>114636.25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-40563.6</v>
      </c>
      <c r="C33" s="28">
        <f aca="true" t="shared" si="7" ref="C33:O33">+C34+C36+C49+C50+C51+C56-C57</f>
        <v>-37439.6</v>
      </c>
      <c r="D33" s="28">
        <f t="shared" si="7"/>
        <v>-20622.8</v>
      </c>
      <c r="E33" s="28">
        <f t="shared" si="7"/>
        <v>-7744</v>
      </c>
      <c r="F33" s="28">
        <f t="shared" si="7"/>
        <v>-24820.4</v>
      </c>
      <c r="G33" s="28">
        <f t="shared" si="7"/>
        <v>-52971.6</v>
      </c>
      <c r="H33" s="28">
        <f t="shared" si="7"/>
        <v>-8008</v>
      </c>
      <c r="I33" s="28">
        <f t="shared" si="7"/>
        <v>-57530</v>
      </c>
      <c r="J33" s="28">
        <f t="shared" si="7"/>
        <v>-30646</v>
      </c>
      <c r="K33" s="28">
        <f t="shared" si="7"/>
        <v>-17177.6</v>
      </c>
      <c r="L33" s="28">
        <f t="shared" si="7"/>
        <v>-12817.2</v>
      </c>
      <c r="M33" s="28">
        <f t="shared" si="7"/>
        <v>-24274.8</v>
      </c>
      <c r="N33" s="28">
        <f t="shared" si="7"/>
        <v>-13318.8</v>
      </c>
      <c r="O33" s="28">
        <f t="shared" si="7"/>
        <v>-347934.39999999997</v>
      </c>
    </row>
    <row r="34" spans="1:15" ht="18.75" customHeight="1">
      <c r="A34" s="26" t="s">
        <v>38</v>
      </c>
      <c r="B34" s="29">
        <f>+B35</f>
        <v>-40563.6</v>
      </c>
      <c r="C34" s="29">
        <f>+C35</f>
        <v>-37439.6</v>
      </c>
      <c r="D34" s="29">
        <f aca="true" t="shared" si="8" ref="D34:O34">+D35</f>
        <v>-20622.8</v>
      </c>
      <c r="E34" s="29">
        <f t="shared" si="8"/>
        <v>-7744</v>
      </c>
      <c r="F34" s="29">
        <f t="shared" si="8"/>
        <v>-24820.4</v>
      </c>
      <c r="G34" s="29">
        <f t="shared" si="8"/>
        <v>-52971.6</v>
      </c>
      <c r="H34" s="29">
        <f t="shared" si="8"/>
        <v>-8008</v>
      </c>
      <c r="I34" s="29">
        <f t="shared" si="8"/>
        <v>-57530</v>
      </c>
      <c r="J34" s="29">
        <f t="shared" si="8"/>
        <v>-30646</v>
      </c>
      <c r="K34" s="29">
        <f t="shared" si="8"/>
        <v>-17177.6</v>
      </c>
      <c r="L34" s="29">
        <f t="shared" si="8"/>
        <v>-12817.2</v>
      </c>
      <c r="M34" s="29">
        <f t="shared" si="8"/>
        <v>-24274.8</v>
      </c>
      <c r="N34" s="29">
        <f t="shared" si="8"/>
        <v>-13318.8</v>
      </c>
      <c r="O34" s="29">
        <f t="shared" si="8"/>
        <v>-347934.39999999997</v>
      </c>
    </row>
    <row r="35" spans="1:26" ht="18.75" customHeight="1">
      <c r="A35" s="27" t="s">
        <v>39</v>
      </c>
      <c r="B35" s="16">
        <f>ROUND((-B9)*$G$3,2)</f>
        <v>-40563.6</v>
      </c>
      <c r="C35" s="16">
        <f aca="true" t="shared" si="9" ref="C35:N35">ROUND((-C9)*$G$3,2)</f>
        <v>-37439.6</v>
      </c>
      <c r="D35" s="16">
        <f t="shared" si="9"/>
        <v>-20622.8</v>
      </c>
      <c r="E35" s="16">
        <f t="shared" si="9"/>
        <v>-7744</v>
      </c>
      <c r="F35" s="16">
        <f t="shared" si="9"/>
        <v>-24820.4</v>
      </c>
      <c r="G35" s="16">
        <f t="shared" si="9"/>
        <v>-52971.6</v>
      </c>
      <c r="H35" s="16">
        <f t="shared" si="9"/>
        <v>-8008</v>
      </c>
      <c r="I35" s="16">
        <f t="shared" si="9"/>
        <v>-57530</v>
      </c>
      <c r="J35" s="16">
        <f t="shared" si="9"/>
        <v>-30646</v>
      </c>
      <c r="K35" s="16">
        <f t="shared" si="9"/>
        <v>-17177.6</v>
      </c>
      <c r="L35" s="16">
        <f t="shared" si="9"/>
        <v>-12817.2</v>
      </c>
      <c r="M35" s="16">
        <f t="shared" si="9"/>
        <v>-24274.8</v>
      </c>
      <c r="N35" s="16">
        <f t="shared" si="9"/>
        <v>-13318.8</v>
      </c>
      <c r="O35" s="30">
        <f aca="true" t="shared" si="10" ref="O35:O57">SUM(B35:N35)</f>
        <v>-347934.39999999997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1499599.7599999998</v>
      </c>
      <c r="C55" s="34">
        <f aca="true" t="shared" si="13" ref="C55:N55">+C20+C33</f>
        <v>1058741.9899999998</v>
      </c>
      <c r="D55" s="34">
        <f t="shared" si="13"/>
        <v>960248.06</v>
      </c>
      <c r="E55" s="34">
        <f t="shared" si="13"/>
        <v>297881.6799999999</v>
      </c>
      <c r="F55" s="34">
        <f t="shared" si="13"/>
        <v>1023459.9600000001</v>
      </c>
      <c r="G55" s="34">
        <f t="shared" si="13"/>
        <v>1435583.22</v>
      </c>
      <c r="H55" s="34">
        <f t="shared" si="13"/>
        <v>289047.77</v>
      </c>
      <c r="I55" s="34">
        <f t="shared" si="13"/>
        <v>1105387.9100000001</v>
      </c>
      <c r="J55" s="34">
        <f t="shared" si="13"/>
        <v>903393.2100000001</v>
      </c>
      <c r="K55" s="34">
        <f t="shared" si="13"/>
        <v>1242959.48</v>
      </c>
      <c r="L55" s="34">
        <f t="shared" si="13"/>
        <v>1150174.3399999999</v>
      </c>
      <c r="M55" s="34">
        <f t="shared" si="13"/>
        <v>645349.7600000002</v>
      </c>
      <c r="N55" s="34">
        <f t="shared" si="13"/>
        <v>327448.48000000004</v>
      </c>
      <c r="O55" s="34">
        <f>SUM(B55:N55)</f>
        <v>11939275.620000001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1499599.7599999998</v>
      </c>
      <c r="C61" s="42">
        <f t="shared" si="14"/>
        <v>1058741.99</v>
      </c>
      <c r="D61" s="42">
        <f t="shared" si="14"/>
        <v>960248.05</v>
      </c>
      <c r="E61" s="42">
        <f t="shared" si="14"/>
        <v>297881.68</v>
      </c>
      <c r="F61" s="42">
        <f t="shared" si="14"/>
        <v>1023459.97</v>
      </c>
      <c r="G61" s="42">
        <f t="shared" si="14"/>
        <v>1435583.22</v>
      </c>
      <c r="H61" s="42">
        <f t="shared" si="14"/>
        <v>289047.77</v>
      </c>
      <c r="I61" s="42">
        <f t="shared" si="14"/>
        <v>1105387.92</v>
      </c>
      <c r="J61" s="42">
        <f t="shared" si="14"/>
        <v>903393.21</v>
      </c>
      <c r="K61" s="42">
        <f t="shared" si="14"/>
        <v>1242959.49</v>
      </c>
      <c r="L61" s="42">
        <f t="shared" si="14"/>
        <v>1150174.33</v>
      </c>
      <c r="M61" s="42">
        <f t="shared" si="14"/>
        <v>645349.75</v>
      </c>
      <c r="N61" s="42">
        <f t="shared" si="14"/>
        <v>327448.47</v>
      </c>
      <c r="O61" s="34">
        <f t="shared" si="14"/>
        <v>11939275.610000001</v>
      </c>
      <c r="Q61"/>
    </row>
    <row r="62" spans="1:18" ht="18.75" customHeight="1">
      <c r="A62" s="26" t="s">
        <v>54</v>
      </c>
      <c r="B62" s="42">
        <v>1232886.38</v>
      </c>
      <c r="C62" s="42">
        <v>758358.09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1991244.4699999997</v>
      </c>
      <c r="P62"/>
      <c r="Q62"/>
      <c r="R62" s="41"/>
    </row>
    <row r="63" spans="1:16" ht="18.75" customHeight="1">
      <c r="A63" s="26" t="s">
        <v>55</v>
      </c>
      <c r="B63" s="42">
        <v>266713.38</v>
      </c>
      <c r="C63" s="42">
        <v>300383.9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567097.28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960248.05</v>
      </c>
      <c r="E64" s="43">
        <v>0</v>
      </c>
      <c r="F64" s="43">
        <v>0</v>
      </c>
      <c r="G64" s="43">
        <v>0</v>
      </c>
      <c r="H64" s="42">
        <v>289047.77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1249295.82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297881.68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297881.68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1023459.97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1023459.97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1435583.22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1435583.22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1105387.92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1105387.92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903393.21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903393.21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1242959.49</v>
      </c>
      <c r="L70" s="29">
        <v>1150174.33</v>
      </c>
      <c r="M70" s="43">
        <v>0</v>
      </c>
      <c r="N70" s="43">
        <v>0</v>
      </c>
      <c r="O70" s="34">
        <f t="shared" si="15"/>
        <v>2393133.8200000003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645349.75</v>
      </c>
      <c r="N71" s="43">
        <v>0</v>
      </c>
      <c r="O71" s="34">
        <f t="shared" si="15"/>
        <v>645349.75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327448.47</v>
      </c>
      <c r="O72" s="46">
        <f t="shared" si="15"/>
        <v>327448.47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2024-04-10T18:09:43Z</dcterms:modified>
  <cp:category/>
  <cp:version/>
  <cp:contentType/>
  <cp:contentStatus/>
</cp:coreProperties>
</file>