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<sst xmlns="http://schemas.openxmlformats.org/spreadsheetml/2006/main" count="83" uniqueCount="82">
  <si>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</si>
  <si>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</si>
  <si>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</si>
  <si>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</si>
  <si>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</si>
  <si>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</si>
  <si>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</si>
  <si>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</si>
  <si>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</si>
  <si>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</si>
  <si>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</si>
  <si>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</si>
  <si>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</si>
  <si>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</si>
  <si>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</si>
  <si>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</si>
  <si>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</si>
  <si>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</si>
  <si>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</si>
  <si>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</si>
  <si>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</si>
  <si>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</si>
  <si>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</si>
  <si>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</si>
  <si>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</si>
  <si>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</si>
  <si>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</si>
  <si>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</si>
  <si>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</si>
  <si>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</si>
  <si>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</si>
  <si>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</si>
  <si>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</si>
  <si>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</si>
  <si>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</si>
  <si>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</si>
  <si>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</si>
  <si>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</si>
  <si>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</si>
  <si>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</si>
  <si>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</si>
  <si>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</si>
  <si>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</si>
  <si>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</si>
  <si>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</si>
  <si>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</si>
  <si>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</si>
  <si>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</si>
  <si>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</si>
  <si>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</si>
  <si>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</si>
  <si>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</si>
  <si>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</si>
  <si>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</si>
  <si>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</si>
  <si>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</si>
  <si>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</si>
  <si>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</si>
  <si>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</si>
  <si>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</si>
  <si>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</si>
  <si>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</si>
  <si>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</si>
  <si>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</si>
  <si>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</si>
  <si>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</si>
  <si>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</si>
  <si>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</si>
  <si>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</si>
  <si>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</si>
  <si>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</si>
  <si>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</si>
  <si>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</si>
  <si>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</si>
  <si>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</si>
  <si>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</si>
  <si>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</si>
  <si>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</si>
  <si>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</si>
  <si>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</si>
  <si>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22/04/24 - VENCIMENTO 29/04/24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</si>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</sst>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336780</v>
      </c>
      <c r="C7" s="46">
        <f aca="true" t="shared" si="0" ref="C7:J7">+C8+C11</f>
        <v>276621</v>
      </c>
      <c r="D7" s="46">
        <f t="shared" si="0"/>
        <v>313565</v>
      </c>
      <c r="E7" s="46">
        <f t="shared" si="0"/>
        <v>187400</v>
      </c>
      <c r="F7" s="46">
        <f t="shared" si="0"/>
        <v>245323</v>
      </c>
      <c r="G7" s="46">
        <f t="shared" si="0"/>
        <v>232823</v>
      </c>
      <c r="H7" s="46">
        <f t="shared" si="0"/>
        <v>248584</v>
      </c>
      <c r="I7" s="46">
        <f t="shared" si="0"/>
        <v>363061</v>
      </c>
      <c r="J7" s="46">
        <f t="shared" si="0"/>
        <v>119253</v>
      </c>
      <c r="K7" s="38">
        <f aca="true" t="shared" si="1" ref="K7:K13">SUM(B7:J7)</f>
        <v>2323410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14756</v>
      </c>
      <c r="C8" s="44">
        <f t="shared" si="2"/>
        <v>15586</v>
      </c>
      <c r="D8" s="44">
        <f t="shared" si="2"/>
        <v>13896</v>
      </c>
      <c r="E8" s="44">
        <f t="shared" si="2"/>
        <v>10175</v>
      </c>
      <c r="F8" s="44">
        <f t="shared" si="2"/>
        <v>11250</v>
      </c>
      <c r="G8" s="44">
        <f t="shared" si="2"/>
        <v>5927</v>
      </c>
      <c r="H8" s="44">
        <f t="shared" si="2"/>
        <v>5088</v>
      </c>
      <c r="I8" s="44">
        <f t="shared" si="2"/>
        <v>14588</v>
      </c>
      <c r="J8" s="44">
        <f t="shared" si="2"/>
        <v>3114</v>
      </c>
      <c r="K8" s="38">
        <f t="shared" si="1"/>
        <v>94380</v>
      </c>
      <c r="L8"/>
      <c r="M8"/>
      <c r="N8"/>
    </row>
    <row r="9" spans="1:14" ht="16.5" customHeight="1">
      <c r="A9" s="22" t="s">
        <v>32</v>
      </c>
      <c r="B9" s="44">
        <v>14705</v>
      </c>
      <c r="C9" s="44">
        <v>15585</v>
      </c>
      <c r="D9" s="44">
        <v>13896</v>
      </c>
      <c r="E9" s="44">
        <v>9837</v>
      </c>
      <c r="F9" s="44">
        <v>11225</v>
      </c>
      <c r="G9" s="44">
        <v>5924</v>
      </c>
      <c r="H9" s="44">
        <v>5088</v>
      </c>
      <c r="I9" s="44">
        <v>14533</v>
      </c>
      <c r="J9" s="44">
        <v>3114</v>
      </c>
      <c r="K9" s="38">
        <f t="shared" si="1"/>
        <v>93907</v>
      </c>
      <c r="L9"/>
      <c r="M9"/>
      <c r="N9"/>
    </row>
    <row r="10" spans="1:14" ht="16.5" customHeight="1">
      <c r="A10" s="22" t="s">
        <v>31</v>
      </c>
      <c r="B10" s="44">
        <v>51</v>
      </c>
      <c r="C10" s="44">
        <v>1</v>
      </c>
      <c r="D10" s="44">
        <v>0</v>
      </c>
      <c r="E10" s="44">
        <v>338</v>
      </c>
      <c r="F10" s="44">
        <v>25</v>
      </c>
      <c r="G10" s="44">
        <v>3</v>
      </c>
      <c r="H10" s="44">
        <v>0</v>
      </c>
      <c r="I10" s="44">
        <v>55</v>
      </c>
      <c r="J10" s="44">
        <v>0</v>
      </c>
      <c r="K10" s="38">
        <f t="shared" si="1"/>
        <v>473</v>
      </c>
      <c r="L10"/>
      <c r="M10"/>
      <c r="N10"/>
    </row>
    <row r="11" spans="1:14" ht="16.5" customHeight="1">
      <c r="A11" s="43" t="s">
        <v>67</v>
      </c>
      <c r="B11" s="42">
        <v>322024</v>
      </c>
      <c r="C11" s="42">
        <v>261035</v>
      </c>
      <c r="D11" s="42">
        <v>299669</v>
      </c>
      <c r="E11" s="42">
        <v>177225</v>
      </c>
      <c r="F11" s="42">
        <v>234073</v>
      </c>
      <c r="G11" s="42">
        <v>226896</v>
      </c>
      <c r="H11" s="42">
        <v>243496</v>
      </c>
      <c r="I11" s="42">
        <v>348473</v>
      </c>
      <c r="J11" s="42">
        <v>116139</v>
      </c>
      <c r="K11" s="38">
        <f t="shared" si="1"/>
        <v>2229030</v>
      </c>
      <c r="L11" s="59"/>
      <c r="M11" s="59"/>
      <c r="N11" s="59"/>
    </row>
    <row r="12" spans="1:14" ht="16.5" customHeight="1">
      <c r="A12" s="22" t="s">
        <v>79</v>
      </c>
      <c r="B12" s="42">
        <v>21477</v>
      </c>
      <c r="C12" s="42">
        <v>19823</v>
      </c>
      <c r="D12" s="42">
        <v>23316</v>
      </c>
      <c r="E12" s="42">
        <v>16535</v>
      </c>
      <c r="F12" s="42">
        <v>14551</v>
      </c>
      <c r="G12" s="42">
        <v>13427</v>
      </c>
      <c r="H12" s="42">
        <v>12719</v>
      </c>
      <c r="I12" s="42">
        <v>18937</v>
      </c>
      <c r="J12" s="42">
        <v>5367</v>
      </c>
      <c r="K12" s="38">
        <f t="shared" si="1"/>
        <v>146152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300547</v>
      </c>
      <c r="C13" s="42">
        <f>+C11-C12</f>
        <v>241212</v>
      </c>
      <c r="D13" s="42">
        <f>+D11-D12</f>
        <v>276353</v>
      </c>
      <c r="E13" s="42">
        <f aca="true" t="shared" si="3" ref="E13:J13">+E11-E12</f>
        <v>160690</v>
      </c>
      <c r="F13" s="42">
        <f t="shared" si="3"/>
        <v>219522</v>
      </c>
      <c r="G13" s="42">
        <f t="shared" si="3"/>
        <v>213469</v>
      </c>
      <c r="H13" s="42">
        <f t="shared" si="3"/>
        <v>230777</v>
      </c>
      <c r="I13" s="42">
        <f t="shared" si="3"/>
        <v>329536</v>
      </c>
      <c r="J13" s="42">
        <f t="shared" si="3"/>
        <v>110772</v>
      </c>
      <c r="K13" s="38">
        <f t="shared" si="1"/>
        <v>2082878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1.11324689163426</v>
      </c>
      <c r="C18" s="39">
        <v>1.161749523800642</v>
      </c>
      <c r="D18" s="39">
        <v>1.147238999724975</v>
      </c>
      <c r="E18" s="39">
        <v>1.357921619018244</v>
      </c>
      <c r="F18" s="39">
        <v>1.04768879243265</v>
      </c>
      <c r="G18" s="39">
        <v>1.16448919299414</v>
      </c>
      <c r="H18" s="39">
        <v>1.184528784652816</v>
      </c>
      <c r="I18" s="39">
        <v>1.061822778430663</v>
      </c>
      <c r="J18" s="39">
        <v>1.066693831543609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1757751.9900000002</v>
      </c>
      <c r="C20" s="36">
        <f aca="true" t="shared" si="4" ref="C20:J20">SUM(C21:C30)</f>
        <v>1658649.17</v>
      </c>
      <c r="D20" s="36">
        <f t="shared" si="4"/>
        <v>2049182.7999999998</v>
      </c>
      <c r="E20" s="36">
        <f t="shared" si="4"/>
        <v>1266927.1999999997</v>
      </c>
      <c r="F20" s="36">
        <f t="shared" si="4"/>
        <v>1349285.33</v>
      </c>
      <c r="G20" s="36">
        <f t="shared" si="4"/>
        <v>1432535.0899999999</v>
      </c>
      <c r="H20" s="36">
        <f t="shared" si="4"/>
        <v>1246614.26</v>
      </c>
      <c r="I20" s="36">
        <f t="shared" si="4"/>
        <v>1734063.28</v>
      </c>
      <c r="J20" s="36">
        <f t="shared" si="4"/>
        <v>614275.7799999999</v>
      </c>
      <c r="K20" s="36">
        <f aca="true" t="shared" si="5" ref="K20:K29">SUM(B20:J20)</f>
        <v>13109284.899999999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1520528.02</v>
      </c>
      <c r="C21" s="58">
        <f>ROUND((C15+C16)*C7,2)</f>
        <v>1372040.16</v>
      </c>
      <c r="D21" s="58">
        <f aca="true" t="shared" si="6" ref="D21:J21">ROUND((D15+D16)*D7,2)</f>
        <v>1724137.15</v>
      </c>
      <c r="E21" s="58">
        <f t="shared" si="6"/>
        <v>895884.44</v>
      </c>
      <c r="F21" s="58">
        <f t="shared" si="6"/>
        <v>1241113.59</v>
      </c>
      <c r="G21" s="58">
        <f t="shared" si="6"/>
        <v>1189795.38</v>
      </c>
      <c r="H21" s="58">
        <f t="shared" si="6"/>
        <v>1011488.3</v>
      </c>
      <c r="I21" s="58">
        <f t="shared" si="6"/>
        <v>1492253.32</v>
      </c>
      <c r="J21" s="58">
        <f t="shared" si="6"/>
        <v>554621.85</v>
      </c>
      <c r="K21" s="30">
        <f t="shared" si="5"/>
        <v>11001862.209999999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172195.07</v>
      </c>
      <c r="C22" s="30">
        <f t="shared" si="7"/>
        <v>221926.84</v>
      </c>
      <c r="D22" s="30">
        <f t="shared" si="7"/>
        <v>253860.23</v>
      </c>
      <c r="E22" s="30">
        <f t="shared" si="7"/>
        <v>320656.41</v>
      </c>
      <c r="F22" s="30">
        <f t="shared" si="7"/>
        <v>59187.21</v>
      </c>
      <c r="G22" s="30">
        <f t="shared" si="7"/>
        <v>195708.48</v>
      </c>
      <c r="H22" s="30">
        <f t="shared" si="7"/>
        <v>186648.71</v>
      </c>
      <c r="I22" s="30">
        <f t="shared" si="7"/>
        <v>92255.25</v>
      </c>
      <c r="J22" s="30">
        <f t="shared" si="7"/>
        <v>36989.86</v>
      </c>
      <c r="K22" s="30">
        <f t="shared" si="5"/>
        <v>1539428.06</v>
      </c>
      <c r="L22"/>
      <c r="M22"/>
      <c r="N22"/>
    </row>
    <row r="23" spans="1:14" ht="16.5" customHeight="1">
      <c r="A23" s="18" t="s">
        <v>26</v>
      </c>
      <c r="B23" s="30">
        <v>60477.24</v>
      </c>
      <c r="C23" s="30">
        <v>58541.99</v>
      </c>
      <c r="D23" s="30">
        <v>62627.29</v>
      </c>
      <c r="E23" s="30">
        <v>43055.77</v>
      </c>
      <c r="F23" s="30">
        <v>45161.65</v>
      </c>
      <c r="G23" s="30">
        <v>43033.9</v>
      </c>
      <c r="H23" s="30">
        <v>42843.82</v>
      </c>
      <c r="I23" s="30">
        <v>69481.37</v>
      </c>
      <c r="J23" s="30">
        <v>19875.94</v>
      </c>
      <c r="K23" s="30">
        <f t="shared" si="5"/>
        <v>445098.97000000003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1426.57</v>
      </c>
      <c r="C26" s="30">
        <v>1344.97</v>
      </c>
      <c r="D26" s="30">
        <v>1662.92</v>
      </c>
      <c r="E26" s="30">
        <v>1027.02</v>
      </c>
      <c r="F26" s="30">
        <v>1094.55</v>
      </c>
      <c r="G26" s="30">
        <v>1162.08</v>
      </c>
      <c r="H26" s="30">
        <v>1010.13</v>
      </c>
      <c r="I26" s="30">
        <v>1406.87</v>
      </c>
      <c r="J26" s="30">
        <v>498.03</v>
      </c>
      <c r="K26" s="30">
        <f t="shared" si="5"/>
        <v>10633.140000000001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823.72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1032.8</v>
      </c>
      <c r="J28" s="30">
        <v>338.85</v>
      </c>
      <c r="K28" s="30">
        <f t="shared" si="5"/>
        <v>6869.81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73656.92</v>
      </c>
      <c r="J29" s="30">
        <v>0</v>
      </c>
      <c r="K29" s="30">
        <f t="shared" si="5"/>
        <v>73656.92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-97149.17</v>
      </c>
      <c r="C32" s="30">
        <f t="shared" si="8"/>
        <v>-74556.75</v>
      </c>
      <c r="D32" s="30">
        <f t="shared" si="8"/>
        <v>-98546.29000000004</v>
      </c>
      <c r="E32" s="30">
        <f t="shared" si="8"/>
        <v>-80855.9</v>
      </c>
      <c r="F32" s="30">
        <f t="shared" si="8"/>
        <v>-49390</v>
      </c>
      <c r="G32" s="30">
        <f t="shared" si="8"/>
        <v>-69665.14</v>
      </c>
      <c r="H32" s="30">
        <f t="shared" si="8"/>
        <v>-29219.66</v>
      </c>
      <c r="I32" s="30">
        <f t="shared" si="8"/>
        <v>-74607.68</v>
      </c>
      <c r="J32" s="30">
        <f t="shared" si="8"/>
        <v>-23989.27000000001</v>
      </c>
      <c r="K32" s="30">
        <f aca="true" t="shared" si="9" ref="K32:K40">SUM(B32:J32)</f>
        <v>-597979.86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-97149.17</v>
      </c>
      <c r="C33" s="30">
        <f t="shared" si="10"/>
        <v>-74556.75</v>
      </c>
      <c r="D33" s="30">
        <f t="shared" si="10"/>
        <v>-74372.25</v>
      </c>
      <c r="E33" s="30">
        <f t="shared" si="10"/>
        <v>-80855.9</v>
      </c>
      <c r="F33" s="30">
        <f t="shared" si="10"/>
        <v>-49390</v>
      </c>
      <c r="G33" s="30">
        <f t="shared" si="10"/>
        <v>-69665.14</v>
      </c>
      <c r="H33" s="30">
        <f t="shared" si="10"/>
        <v>-29219.66</v>
      </c>
      <c r="I33" s="30">
        <f t="shared" si="10"/>
        <v>-74607.68</v>
      </c>
      <c r="J33" s="30">
        <f t="shared" si="10"/>
        <v>-16991.010000000002</v>
      </c>
      <c r="K33" s="30">
        <f t="shared" si="9"/>
        <v>-566807.5599999999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-64702</v>
      </c>
      <c r="C34" s="30">
        <f t="shared" si="11"/>
        <v>-68574</v>
      </c>
      <c r="D34" s="30">
        <f t="shared" si="11"/>
        <v>-61142.4</v>
      </c>
      <c r="E34" s="30">
        <f t="shared" si="11"/>
        <v>-43282.8</v>
      </c>
      <c r="F34" s="30">
        <f t="shared" si="11"/>
        <v>-49390</v>
      </c>
      <c r="G34" s="30">
        <f t="shared" si="11"/>
        <v>-26065.6</v>
      </c>
      <c r="H34" s="30">
        <f t="shared" si="11"/>
        <v>-22387.2</v>
      </c>
      <c r="I34" s="30">
        <f t="shared" si="11"/>
        <v>-63945.2</v>
      </c>
      <c r="J34" s="30">
        <f t="shared" si="11"/>
        <v>-13701.6</v>
      </c>
      <c r="K34" s="30">
        <f t="shared" si="9"/>
        <v>-413190.8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-32447.17</v>
      </c>
      <c r="C37" s="30">
        <v>-5982.75</v>
      </c>
      <c r="D37" s="30">
        <v>-13229.85</v>
      </c>
      <c r="E37" s="30">
        <v>-37573.1</v>
      </c>
      <c r="F37" s="26">
        <v>0</v>
      </c>
      <c r="G37" s="30">
        <v>-43599.54</v>
      </c>
      <c r="H37" s="30">
        <v>-6832.46</v>
      </c>
      <c r="I37" s="30">
        <v>-10662.48</v>
      </c>
      <c r="J37" s="30">
        <v>-3289.41</v>
      </c>
      <c r="K37" s="30">
        <f t="shared" si="9"/>
        <v>-153616.76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-6998.260000000009</v>
      </c>
      <c r="K38" s="30">
        <f t="shared" si="9"/>
        <v>-31172.300000000047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1660602.8200000003</v>
      </c>
      <c r="C55" s="27">
        <f t="shared" si="15"/>
        <v>1584092.42</v>
      </c>
      <c r="D55" s="27">
        <f t="shared" si="15"/>
        <v>1950636.5099999998</v>
      </c>
      <c r="E55" s="27">
        <f t="shared" si="15"/>
        <v>1186071.2999999998</v>
      </c>
      <c r="F55" s="27">
        <f t="shared" si="15"/>
        <v>1299895.33</v>
      </c>
      <c r="G55" s="27">
        <f t="shared" si="15"/>
        <v>1362869.95</v>
      </c>
      <c r="H55" s="27">
        <f t="shared" si="15"/>
        <v>1217394.6</v>
      </c>
      <c r="I55" s="27">
        <f t="shared" si="15"/>
        <v>1659455.6</v>
      </c>
      <c r="J55" s="27">
        <f t="shared" si="15"/>
        <v>590286.5099999999</v>
      </c>
      <c r="K55" s="20">
        <f>SUM(B55:J55)</f>
        <v>12511305.04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1660602.8199999998</v>
      </c>
      <c r="C61" s="10">
        <f t="shared" si="17"/>
        <v>1584092.42</v>
      </c>
      <c r="D61" s="10">
        <f t="shared" si="17"/>
        <v>1950636.51</v>
      </c>
      <c r="E61" s="10">
        <f t="shared" si="17"/>
        <v>1186071.3</v>
      </c>
      <c r="F61" s="10">
        <f t="shared" si="17"/>
        <v>1299895.33</v>
      </c>
      <c r="G61" s="10">
        <f t="shared" si="17"/>
        <v>1362869.95</v>
      </c>
      <c r="H61" s="10">
        <f t="shared" si="17"/>
        <v>1217394.6</v>
      </c>
      <c r="I61" s="10">
        <f>SUM(I62:I74)</f>
        <v>1659455.5899999999</v>
      </c>
      <c r="J61" s="10">
        <f t="shared" si="17"/>
        <v>590286.51</v>
      </c>
      <c r="K61" s="5">
        <f>SUM(K62:K74)</f>
        <v>12511305.03</v>
      </c>
      <c r="L61" s="9"/>
    </row>
    <row r="62" spans="1:12" ht="16.5" customHeight="1">
      <c r="A62" s="7" t="s">
        <v>56</v>
      </c>
      <c r="B62" s="8">
        <v>1454189.89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1454189.89</v>
      </c>
      <c r="L62"/>
    </row>
    <row r="63" spans="1:12" ht="16.5" customHeight="1">
      <c r="A63" s="7" t="s">
        <v>57</v>
      </c>
      <c r="B63" s="8">
        <v>206412.93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206412.93</v>
      </c>
      <c r="L63"/>
    </row>
    <row r="64" spans="1:12" ht="16.5" customHeight="1">
      <c r="A64" s="7" t="s">
        <v>4</v>
      </c>
      <c r="B64" s="6">
        <v>0</v>
      </c>
      <c r="C64" s="8">
        <v>1584092.42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1584092.42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1950636.51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1950636.51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1186071.3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1186071.3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1299895.33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1299895.33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1362869.95</v>
      </c>
      <c r="H68" s="6">
        <v>0</v>
      </c>
      <c r="I68" s="6">
        <v>0</v>
      </c>
      <c r="J68" s="6">
        <v>0</v>
      </c>
      <c r="K68" s="5">
        <f t="shared" si="18"/>
        <v>1362869.95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1217394.6</v>
      </c>
      <c r="I69" s="6">
        <v>0</v>
      </c>
      <c r="J69" s="6">
        <v>0</v>
      </c>
      <c r="K69" s="5">
        <f t="shared" si="18"/>
        <v>1217394.6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613500.73</v>
      </c>
      <c r="J71" s="6">
        <v>0</v>
      </c>
      <c r="K71" s="5">
        <f t="shared" si="18"/>
        <v>613500.73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1045954.86</v>
      </c>
      <c r="J72" s="6">
        <v>0</v>
      </c>
      <c r="K72" s="5">
        <f t="shared" si="18"/>
        <v>1045954.86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590286.51</v>
      </c>
      <c r="K73" s="5">
        <f t="shared" si="18"/>
        <v>590286.51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2024-04-28T21:21:57Z</dcterms:modified>
  <cp:category/>
  <cp:version/>
  <cp:contentType/>
  <cp:contentStatus/>
</cp:coreProperties>
</file>