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<sst xmlns="http://schemas.openxmlformats.org/spreadsheetml/2006/main" count="83" uniqueCount="82">
  <si>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</si>
  <si>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</si>
  <si>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</si>
  <si>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</si>
  <si>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</si>
  <si>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</si>
  <si>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</si>
  <si>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</si>
  <si>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</si>
  <si>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</si>
  <si>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</si>
  <si>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</si>
  <si>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</si>
  <si>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</si>
  <si>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</si>
  <si>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</si>
  <si>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</si>
  <si>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</si>
  <si>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</si>
  <si>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</si>
  <si>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</si>
  <si>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</si>
  <si>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</si>
  <si>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</si>
  <si>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</si>
  <si>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</si>
  <si>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</si>
  <si>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</si>
  <si>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</si>
  <si>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</si>
  <si>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</si>
  <si>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</si>
  <si>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</si>
  <si>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</si>
  <si>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</si>
  <si>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</si>
  <si>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</si>
  <si>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</si>
  <si>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</si>
  <si>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</si>
  <si>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</si>
  <si>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</si>
  <si>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</si>
  <si>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</si>
  <si>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</si>
  <si>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</si>
  <si>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</si>
  <si>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</si>
  <si>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</si>
  <si>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</si>
  <si>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</si>
  <si>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</si>
  <si>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</si>
  <si>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</si>
  <si>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</si>
  <si>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</si>
  <si>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</si>
  <si>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</si>
  <si>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</si>
  <si>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</si>
  <si>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</si>
  <si>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</si>
  <si>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</si>
  <si>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</si>
  <si>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</si>
  <si>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</si>
  <si>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</si>
  <si>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</si>
  <si>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</si>
  <si>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</si>
  <si>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</si>
  <si>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</si>
  <si>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</si>
  <si>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</si>
  <si>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</si>
  <si>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</si>
  <si>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</si>
  <si>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</si>
  <si>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</si>
  <si>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</si>
  <si>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17/04/24 - VENCIMENTO 24/04/24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</si>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</sst>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349580</v>
      </c>
      <c r="C7" s="46">
        <f aca="true" t="shared" si="0" ref="C7:J7">+C8+C11</f>
        <v>283817</v>
      </c>
      <c r="D7" s="46">
        <f t="shared" si="0"/>
        <v>328722</v>
      </c>
      <c r="E7" s="46">
        <f t="shared" si="0"/>
        <v>191571</v>
      </c>
      <c r="F7" s="46">
        <f t="shared" si="0"/>
        <v>248796</v>
      </c>
      <c r="G7" s="46">
        <f t="shared" si="0"/>
        <v>239466</v>
      </c>
      <c r="H7" s="46">
        <f t="shared" si="0"/>
        <v>255776</v>
      </c>
      <c r="I7" s="46">
        <f t="shared" si="0"/>
        <v>376373</v>
      </c>
      <c r="J7" s="46">
        <f t="shared" si="0"/>
        <v>121246</v>
      </c>
      <c r="K7" s="38">
        <f aca="true" t="shared" si="1" ref="K7:K13">SUM(B7:J7)</f>
        <v>2395347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14456</v>
      </c>
      <c r="C8" s="44">
        <f t="shared" si="2"/>
        <v>14972</v>
      </c>
      <c r="D8" s="44">
        <f t="shared" si="2"/>
        <v>12666</v>
      </c>
      <c r="E8" s="44">
        <f t="shared" si="2"/>
        <v>9829</v>
      </c>
      <c r="F8" s="44">
        <f t="shared" si="2"/>
        <v>10711</v>
      </c>
      <c r="G8" s="44">
        <f t="shared" si="2"/>
        <v>5727</v>
      </c>
      <c r="H8" s="44">
        <f t="shared" si="2"/>
        <v>4503</v>
      </c>
      <c r="I8" s="44">
        <f t="shared" si="2"/>
        <v>14649</v>
      </c>
      <c r="J8" s="44">
        <f t="shared" si="2"/>
        <v>3135</v>
      </c>
      <c r="K8" s="38">
        <f t="shared" si="1"/>
        <v>90648</v>
      </c>
      <c r="L8"/>
      <c r="M8"/>
      <c r="N8"/>
    </row>
    <row r="9" spans="1:14" ht="16.5" customHeight="1">
      <c r="A9" s="22" t="s">
        <v>32</v>
      </c>
      <c r="B9" s="44">
        <v>14392</v>
      </c>
      <c r="C9" s="44">
        <v>14972</v>
      </c>
      <c r="D9" s="44">
        <v>12666</v>
      </c>
      <c r="E9" s="44">
        <v>9524</v>
      </c>
      <c r="F9" s="44">
        <v>10697</v>
      </c>
      <c r="G9" s="44">
        <v>5724</v>
      </c>
      <c r="H9" s="44">
        <v>4503</v>
      </c>
      <c r="I9" s="44">
        <v>14592</v>
      </c>
      <c r="J9" s="44">
        <v>3135</v>
      </c>
      <c r="K9" s="38">
        <f t="shared" si="1"/>
        <v>90205</v>
      </c>
      <c r="L9"/>
      <c r="M9"/>
      <c r="N9"/>
    </row>
    <row r="10" spans="1:14" ht="16.5" customHeight="1">
      <c r="A10" s="22" t="s">
        <v>31</v>
      </c>
      <c r="B10" s="44">
        <v>64</v>
      </c>
      <c r="C10" s="44">
        <v>0</v>
      </c>
      <c r="D10" s="44">
        <v>0</v>
      </c>
      <c r="E10" s="44">
        <v>305</v>
      </c>
      <c r="F10" s="44">
        <v>14</v>
      </c>
      <c r="G10" s="44">
        <v>3</v>
      </c>
      <c r="H10" s="44">
        <v>0</v>
      </c>
      <c r="I10" s="44">
        <v>57</v>
      </c>
      <c r="J10" s="44">
        <v>0</v>
      </c>
      <c r="K10" s="38">
        <f t="shared" si="1"/>
        <v>443</v>
      </c>
      <c r="L10"/>
      <c r="M10"/>
      <c r="N10"/>
    </row>
    <row r="11" spans="1:14" ht="16.5" customHeight="1">
      <c r="A11" s="43" t="s">
        <v>67</v>
      </c>
      <c r="B11" s="42">
        <v>335124</v>
      </c>
      <c r="C11" s="42">
        <v>268845</v>
      </c>
      <c r="D11" s="42">
        <v>316056</v>
      </c>
      <c r="E11" s="42">
        <v>181742</v>
      </c>
      <c r="F11" s="42">
        <v>238085</v>
      </c>
      <c r="G11" s="42">
        <v>233739</v>
      </c>
      <c r="H11" s="42">
        <v>251273</v>
      </c>
      <c r="I11" s="42">
        <v>361724</v>
      </c>
      <c r="J11" s="42">
        <v>118111</v>
      </c>
      <c r="K11" s="38">
        <f t="shared" si="1"/>
        <v>2304699</v>
      </c>
      <c r="L11" s="59"/>
      <c r="M11" s="59"/>
      <c r="N11" s="59"/>
    </row>
    <row r="12" spans="1:14" ht="16.5" customHeight="1">
      <c r="A12" s="22" t="s">
        <v>79</v>
      </c>
      <c r="B12" s="42">
        <v>22913</v>
      </c>
      <c r="C12" s="42">
        <v>19632</v>
      </c>
      <c r="D12" s="42">
        <v>23989</v>
      </c>
      <c r="E12" s="42">
        <v>16370</v>
      </c>
      <c r="F12" s="42">
        <v>14443</v>
      </c>
      <c r="G12" s="42">
        <v>13601</v>
      </c>
      <c r="H12" s="42">
        <v>12707</v>
      </c>
      <c r="I12" s="42">
        <v>19144</v>
      </c>
      <c r="J12" s="42">
        <v>5115</v>
      </c>
      <c r="K12" s="38">
        <f t="shared" si="1"/>
        <v>147914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312211</v>
      </c>
      <c r="C13" s="42">
        <f>+C11-C12</f>
        <v>249213</v>
      </c>
      <c r="D13" s="42">
        <f>+D11-D12</f>
        <v>292067</v>
      </c>
      <c r="E13" s="42">
        <f aca="true" t="shared" si="3" ref="E13:J13">+E11-E12</f>
        <v>165372</v>
      </c>
      <c r="F13" s="42">
        <f t="shared" si="3"/>
        <v>223642</v>
      </c>
      <c r="G13" s="42">
        <f t="shared" si="3"/>
        <v>220138</v>
      </c>
      <c r="H13" s="42">
        <f t="shared" si="3"/>
        <v>238566</v>
      </c>
      <c r="I13" s="42">
        <f t="shared" si="3"/>
        <v>342580</v>
      </c>
      <c r="J13" s="42">
        <f t="shared" si="3"/>
        <v>112996</v>
      </c>
      <c r="K13" s="38">
        <f t="shared" si="1"/>
        <v>2156785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1.078298779141961</v>
      </c>
      <c r="C18" s="39">
        <v>1.135595476697158</v>
      </c>
      <c r="D18" s="39">
        <v>1.1013120369608</v>
      </c>
      <c r="E18" s="39">
        <v>1.333545115177195</v>
      </c>
      <c r="F18" s="39">
        <v>1.03370724418228</v>
      </c>
      <c r="G18" s="39">
        <v>1.13632573311094</v>
      </c>
      <c r="H18" s="39">
        <v>1.165065410888321</v>
      </c>
      <c r="I18" s="39">
        <v>1.039169480014208</v>
      </c>
      <c r="J18" s="39">
        <v>1.049340809645086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1766732.54</v>
      </c>
      <c r="C20" s="36">
        <f aca="true" t="shared" si="4" ref="C20:J20">SUM(C21:C30)</f>
        <v>1660659.5800000003</v>
      </c>
      <c r="D20" s="36">
        <f t="shared" si="4"/>
        <v>2061765.16</v>
      </c>
      <c r="E20" s="36">
        <f t="shared" si="4"/>
        <v>1271029.9899999995</v>
      </c>
      <c r="F20" s="36">
        <f t="shared" si="4"/>
        <v>1350814.2000000002</v>
      </c>
      <c r="G20" s="36">
        <f t="shared" si="4"/>
        <v>1436588.72</v>
      </c>
      <c r="H20" s="36">
        <f t="shared" si="4"/>
        <v>1261403</v>
      </c>
      <c r="I20" s="36">
        <f t="shared" si="4"/>
        <v>1737237.88</v>
      </c>
      <c r="J20" s="36">
        <f t="shared" si="4"/>
        <v>614047.09</v>
      </c>
      <c r="K20" s="36">
        <f aca="true" t="shared" si="5" ref="K20:K29">SUM(B20:J20)</f>
        <v>13160278.16</v>
      </c>
      <c r="L20"/>
      <c r="M20"/>
      <c r="N20"/>
    </row>
    <row r="21" spans="1:14" ht="16.5" customHeight="1">
      <c r="A21" s="35" t="s">
        <v>28</v>
      </c>
      <c r="B21" s="58">
        <f>ROUND((B15+B16)*B7,2)</f>
        <v>1578318.74</v>
      </c>
      <c r="C21" s="58">
        <f>ROUND((C15+C16)*C7,2)</f>
        <v>1407732.32</v>
      </c>
      <c r="D21" s="58">
        <f aca="true" t="shared" si="6" ref="D21:J21">ROUND((D15+D16)*D7,2)</f>
        <v>1807477.92</v>
      </c>
      <c r="E21" s="58">
        <f t="shared" si="6"/>
        <v>915824.32</v>
      </c>
      <c r="F21" s="58">
        <f t="shared" si="6"/>
        <v>1258683.84</v>
      </c>
      <c r="G21" s="58">
        <f t="shared" si="6"/>
        <v>1223743.1</v>
      </c>
      <c r="H21" s="58">
        <f t="shared" si="6"/>
        <v>1040752.54</v>
      </c>
      <c r="I21" s="58">
        <f t="shared" si="6"/>
        <v>1546968.3</v>
      </c>
      <c r="J21" s="58">
        <f t="shared" si="6"/>
        <v>563890.9</v>
      </c>
      <c r="K21" s="30">
        <f t="shared" si="5"/>
        <v>11343391.980000002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123580.43</v>
      </c>
      <c r="C22" s="30">
        <f t="shared" si="7"/>
        <v>190882.13</v>
      </c>
      <c r="D22" s="30">
        <f t="shared" si="7"/>
        <v>183119.27</v>
      </c>
      <c r="E22" s="30">
        <f t="shared" si="7"/>
        <v>305468.73</v>
      </c>
      <c r="F22" s="30">
        <f t="shared" si="7"/>
        <v>42426.76</v>
      </c>
      <c r="G22" s="30">
        <f t="shared" si="7"/>
        <v>166827.68</v>
      </c>
      <c r="H22" s="30">
        <f t="shared" si="7"/>
        <v>171792.25</v>
      </c>
      <c r="I22" s="30">
        <f t="shared" si="7"/>
        <v>60593.94</v>
      </c>
      <c r="J22" s="30">
        <f t="shared" si="7"/>
        <v>27822.83</v>
      </c>
      <c r="K22" s="30">
        <f t="shared" si="5"/>
        <v>1272514.02</v>
      </c>
      <c r="L22"/>
      <c r="M22"/>
      <c r="N22"/>
    </row>
    <row r="23" spans="1:14" ht="16.5" customHeight="1">
      <c r="A23" s="18" t="s">
        <v>26</v>
      </c>
      <c r="B23" s="30">
        <v>60284.53</v>
      </c>
      <c r="C23" s="30">
        <v>55901.34</v>
      </c>
      <c r="D23" s="30">
        <v>62609.84</v>
      </c>
      <c r="E23" s="30">
        <v>42409.18</v>
      </c>
      <c r="F23" s="30">
        <v>45886.35</v>
      </c>
      <c r="G23" s="30">
        <v>42026.24</v>
      </c>
      <c r="H23" s="30">
        <v>43219.15</v>
      </c>
      <c r="I23" s="30">
        <v>68869.89</v>
      </c>
      <c r="J23" s="30">
        <v>19548.04</v>
      </c>
      <c r="K23" s="30">
        <f t="shared" si="5"/>
        <v>440754.56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1423.75</v>
      </c>
      <c r="C26" s="30">
        <v>1339.34</v>
      </c>
      <c r="D26" s="30">
        <v>1662.92</v>
      </c>
      <c r="E26" s="30">
        <v>1024.2</v>
      </c>
      <c r="F26" s="30">
        <v>1088.92</v>
      </c>
      <c r="G26" s="30">
        <v>1156.45</v>
      </c>
      <c r="H26" s="30">
        <v>1015.76</v>
      </c>
      <c r="I26" s="30">
        <v>1401.24</v>
      </c>
      <c r="J26" s="30">
        <v>495.22</v>
      </c>
      <c r="K26" s="30">
        <f t="shared" si="5"/>
        <v>10607.8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254.92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2470.9900000000002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832.96</v>
      </c>
      <c r="D28" s="30">
        <v>1037.51</v>
      </c>
      <c r="E28" s="30">
        <v>600.91</v>
      </c>
      <c r="F28" s="30">
        <v>644.36</v>
      </c>
      <c r="G28" s="30">
        <v>744.06</v>
      </c>
      <c r="H28" s="30">
        <v>718.82</v>
      </c>
      <c r="I28" s="30">
        <v>1031.4</v>
      </c>
      <c r="J28" s="30">
        <v>338.85</v>
      </c>
      <c r="K28" s="30">
        <f t="shared" si="5"/>
        <v>6877.65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54396.36</v>
      </c>
      <c r="J29" s="30">
        <v>0</v>
      </c>
      <c r="K29" s="30">
        <f t="shared" si="5"/>
        <v>54396.36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-105589.35</v>
      </c>
      <c r="C32" s="30">
        <f t="shared" si="8"/>
        <v>-73277.7</v>
      </c>
      <c r="D32" s="30">
        <f t="shared" si="8"/>
        <v>-94875.84000000004</v>
      </c>
      <c r="E32" s="30">
        <f t="shared" si="8"/>
        <v>-94583.35</v>
      </c>
      <c r="F32" s="30">
        <f t="shared" si="8"/>
        <v>-47066.8</v>
      </c>
      <c r="G32" s="30">
        <f t="shared" si="8"/>
        <v>-88956.13</v>
      </c>
      <c r="H32" s="30">
        <f t="shared" si="8"/>
        <v>-29601.38</v>
      </c>
      <c r="I32" s="30">
        <f t="shared" si="8"/>
        <v>-79479.83</v>
      </c>
      <c r="J32" s="30">
        <f t="shared" si="8"/>
        <v>-25504.67000000001</v>
      </c>
      <c r="K32" s="30">
        <f aca="true" t="shared" si="9" ref="K32:K40">SUM(B32:J32)</f>
        <v>-638935.0499999999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-105589.35</v>
      </c>
      <c r="C33" s="30">
        <f t="shared" si="10"/>
        <v>-73277.7</v>
      </c>
      <c r="D33" s="30">
        <f t="shared" si="10"/>
        <v>-70701.8</v>
      </c>
      <c r="E33" s="30">
        <f t="shared" si="10"/>
        <v>-94583.35</v>
      </c>
      <c r="F33" s="30">
        <f t="shared" si="10"/>
        <v>-47066.8</v>
      </c>
      <c r="G33" s="30">
        <f t="shared" si="10"/>
        <v>-88956.13</v>
      </c>
      <c r="H33" s="30">
        <f t="shared" si="10"/>
        <v>-29601.38</v>
      </c>
      <c r="I33" s="30">
        <f t="shared" si="10"/>
        <v>-79479.83</v>
      </c>
      <c r="J33" s="30">
        <f t="shared" si="10"/>
        <v>-18506.41</v>
      </c>
      <c r="K33" s="30">
        <f t="shared" si="9"/>
        <v>-607762.75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-63324.8</v>
      </c>
      <c r="C34" s="30">
        <f t="shared" si="11"/>
        <v>-65876.8</v>
      </c>
      <c r="D34" s="30">
        <f t="shared" si="11"/>
        <v>-55730.4</v>
      </c>
      <c r="E34" s="30">
        <f t="shared" si="11"/>
        <v>-41905.6</v>
      </c>
      <c r="F34" s="30">
        <f t="shared" si="11"/>
        <v>-47066.8</v>
      </c>
      <c r="G34" s="30">
        <f t="shared" si="11"/>
        <v>-25185.6</v>
      </c>
      <c r="H34" s="30">
        <f t="shared" si="11"/>
        <v>-19813.2</v>
      </c>
      <c r="I34" s="30">
        <f t="shared" si="11"/>
        <v>-64204.8</v>
      </c>
      <c r="J34" s="30">
        <f t="shared" si="11"/>
        <v>-13794</v>
      </c>
      <c r="K34" s="30">
        <f t="shared" si="9"/>
        <v>-396902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-42264.55</v>
      </c>
      <c r="C37" s="30">
        <v>-7400.9</v>
      </c>
      <c r="D37" s="30">
        <v>-14971.4</v>
      </c>
      <c r="E37" s="30">
        <v>-52677.75</v>
      </c>
      <c r="F37" s="26">
        <v>0</v>
      </c>
      <c r="G37" s="30">
        <v>-63770.53</v>
      </c>
      <c r="H37" s="30">
        <v>-9788.18</v>
      </c>
      <c r="I37" s="30">
        <v>-15275.03</v>
      </c>
      <c r="J37" s="30">
        <v>-4712.41</v>
      </c>
      <c r="K37" s="30">
        <f t="shared" si="9"/>
        <v>-210860.75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-24174.040000000037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0</v>
      </c>
      <c r="I38" s="27">
        <f t="shared" si="12"/>
        <v>0</v>
      </c>
      <c r="J38" s="27">
        <f t="shared" si="12"/>
        <v>-6998.260000000009</v>
      </c>
      <c r="K38" s="30">
        <f t="shared" si="9"/>
        <v>-31172.300000000047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1701000</v>
      </c>
      <c r="E46" s="17">
        <v>0</v>
      </c>
      <c r="F46" s="17">
        <v>0</v>
      </c>
      <c r="G46" s="17">
        <v>0</v>
      </c>
      <c r="H46" s="17">
        <v>1098000</v>
      </c>
      <c r="I46" s="17">
        <v>0</v>
      </c>
      <c r="J46" s="17">
        <v>517500</v>
      </c>
      <c r="K46" s="30">
        <f aca="true" t="shared" si="13" ref="K46:K53">SUM(B46:J46)</f>
        <v>3316500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1661143.19</v>
      </c>
      <c r="C55" s="27">
        <f t="shared" si="15"/>
        <v>1587381.8800000004</v>
      </c>
      <c r="D55" s="27">
        <f t="shared" si="15"/>
        <v>1966889.3199999998</v>
      </c>
      <c r="E55" s="27">
        <f t="shared" si="15"/>
        <v>1176446.6399999994</v>
      </c>
      <c r="F55" s="27">
        <f t="shared" si="15"/>
        <v>1303747.4000000001</v>
      </c>
      <c r="G55" s="27">
        <f t="shared" si="15"/>
        <v>1347632.5899999999</v>
      </c>
      <c r="H55" s="27">
        <f t="shared" si="15"/>
        <v>1231801.62</v>
      </c>
      <c r="I55" s="27">
        <f t="shared" si="15"/>
        <v>1657758.0499999998</v>
      </c>
      <c r="J55" s="27">
        <f t="shared" si="15"/>
        <v>588542.4199999999</v>
      </c>
      <c r="K55" s="20">
        <f>SUM(B55:J55)</f>
        <v>12521343.110000001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1661143.19</v>
      </c>
      <c r="C61" s="10">
        <f t="shared" si="17"/>
        <v>1587381.88</v>
      </c>
      <c r="D61" s="10">
        <f t="shared" si="17"/>
        <v>1966889.32</v>
      </c>
      <c r="E61" s="10">
        <f t="shared" si="17"/>
        <v>1176446.64</v>
      </c>
      <c r="F61" s="10">
        <f t="shared" si="17"/>
        <v>1303747.4</v>
      </c>
      <c r="G61" s="10">
        <f t="shared" si="17"/>
        <v>1347632.59</v>
      </c>
      <c r="H61" s="10">
        <f t="shared" si="17"/>
        <v>1231801.62</v>
      </c>
      <c r="I61" s="10">
        <f>SUM(I62:I74)</f>
        <v>1657758.06</v>
      </c>
      <c r="J61" s="10">
        <f t="shared" si="17"/>
        <v>588542.42</v>
      </c>
      <c r="K61" s="5">
        <f>SUM(K62:K74)</f>
        <v>12521343.120000001</v>
      </c>
      <c r="L61" s="9"/>
    </row>
    <row r="62" spans="1:12" ht="16.5" customHeight="1">
      <c r="A62" s="7" t="s">
        <v>56</v>
      </c>
      <c r="B62" s="8">
        <v>1454995.32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1454995.32</v>
      </c>
      <c r="L62"/>
    </row>
    <row r="63" spans="1:12" ht="16.5" customHeight="1">
      <c r="A63" s="7" t="s">
        <v>57</v>
      </c>
      <c r="B63" s="8">
        <v>206147.87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206147.87</v>
      </c>
      <c r="L63"/>
    </row>
    <row r="64" spans="1:12" ht="16.5" customHeight="1">
      <c r="A64" s="7" t="s">
        <v>4</v>
      </c>
      <c r="B64" s="6">
        <v>0</v>
      </c>
      <c r="C64" s="8">
        <v>1587381.88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1587381.88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1966889.32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1966889.32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1176446.64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1176446.64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1303747.4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1303747.4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1347632.59</v>
      </c>
      <c r="H68" s="6">
        <v>0</v>
      </c>
      <c r="I68" s="6">
        <v>0</v>
      </c>
      <c r="J68" s="6">
        <v>0</v>
      </c>
      <c r="K68" s="5">
        <f t="shared" si="18"/>
        <v>1347632.59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1231801.62</v>
      </c>
      <c r="I69" s="6">
        <v>0</v>
      </c>
      <c r="J69" s="6">
        <v>0</v>
      </c>
      <c r="K69" s="5">
        <f t="shared" si="18"/>
        <v>1231801.62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613038.93</v>
      </c>
      <c r="J71" s="6">
        <v>0</v>
      </c>
      <c r="K71" s="5">
        <f t="shared" si="18"/>
        <v>613038.93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1044719.13</v>
      </c>
      <c r="J72" s="6">
        <v>0</v>
      </c>
      <c r="K72" s="5">
        <f t="shared" si="18"/>
        <v>1044719.13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588542.42</v>
      </c>
      <c r="K73" s="5">
        <f t="shared" si="18"/>
        <v>588542.42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2024-04-23T17:06:04Z</dcterms:modified>
  <cp:category/>
  <cp:version/>
  <cp:contentType/>
  <cp:contentStatus/>
</cp:coreProperties>
</file>