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<sst xmlns="http://schemas.openxmlformats.org/spreadsheetml/2006/main" count="83" uniqueCount="82">
  <si>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</si>
  <si>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</si>
  <si>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</si>
  <si>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</si>
  <si>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</si>
  <si>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</si>
  <si>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</si>
  <si>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</si>
  <si>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</si>
  <si>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</si>
  <si>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</si>
  <si>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</si>
  <si>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</si>
  <si>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</si>
  <si>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</si>
  <si>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</si>
  <si>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</si>
  <si>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</si>
  <si>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</si>
  <si>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</si>
  <si>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</si>
  <si>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</si>
  <si>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</si>
  <si>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</si>
  <si>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</si>
  <si>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</si>
  <si>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</si>
  <si>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</si>
  <si>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</si>
  <si>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</si>
  <si>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</si>
  <si>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</si>
  <si>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</si>
  <si>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</si>
  <si>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</si>
  <si>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</si>
  <si>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</si>
  <si>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</si>
  <si>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</si>
  <si>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</si>
  <si>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</si>
  <si>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</si>
  <si>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</si>
  <si>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</si>
  <si>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</si>
  <si>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</si>
  <si>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</si>
  <si>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</si>
  <si>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</si>
  <si>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</si>
  <si>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</si>
  <si>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</si>
  <si>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</si>
  <si>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</si>
  <si>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</si>
  <si>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</si>
  <si>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</si>
  <si>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</si>
  <si>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</si>
  <si>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</si>
  <si>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</si>
  <si>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</si>
  <si>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</si>
  <si>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</si>
  <si>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</si>
  <si>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</si>
  <si>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</si>
  <si>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</si>
  <si>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</si>
  <si>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</si>
  <si>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</si>
  <si>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</si>
  <si>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</si>
  <si>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</si>
  <si>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</si>
  <si>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</si>
  <si>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</si>
  <si>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</si>
  <si>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</si>
  <si>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</si>
  <si>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16/04/24 - VENCIMENTO 23/04/24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</si>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</sst>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354754</v>
      </c>
      <c r="C7" s="46">
        <f aca="true" t="shared" si="0" ref="C7:J7">+C8+C11</f>
        <v>288060</v>
      </c>
      <c r="D7" s="46">
        <f t="shared" si="0"/>
        <v>330274</v>
      </c>
      <c r="E7" s="46">
        <f t="shared" si="0"/>
        <v>194258</v>
      </c>
      <c r="F7" s="46">
        <f t="shared" si="0"/>
        <v>253873</v>
      </c>
      <c r="G7" s="46">
        <f t="shared" si="0"/>
        <v>241591</v>
      </c>
      <c r="H7" s="46">
        <f t="shared" si="0"/>
        <v>256682</v>
      </c>
      <c r="I7" s="46">
        <f t="shared" si="0"/>
        <v>383199</v>
      </c>
      <c r="J7" s="46">
        <f t="shared" si="0"/>
        <v>122198</v>
      </c>
      <c r="K7" s="38">
        <f aca="true" t="shared" si="1" ref="K7:K13">SUM(B7:J7)</f>
        <v>2424889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15093</v>
      </c>
      <c r="C8" s="44">
        <f t="shared" si="2"/>
        <v>15376</v>
      </c>
      <c r="D8" s="44">
        <f t="shared" si="2"/>
        <v>12876</v>
      </c>
      <c r="E8" s="44">
        <f t="shared" si="2"/>
        <v>10089</v>
      </c>
      <c r="F8" s="44">
        <f t="shared" si="2"/>
        <v>11089</v>
      </c>
      <c r="G8" s="44">
        <f t="shared" si="2"/>
        <v>5847</v>
      </c>
      <c r="H8" s="44">
        <f t="shared" si="2"/>
        <v>4636</v>
      </c>
      <c r="I8" s="44">
        <f t="shared" si="2"/>
        <v>15123</v>
      </c>
      <c r="J8" s="44">
        <f t="shared" si="2"/>
        <v>3300</v>
      </c>
      <c r="K8" s="38">
        <f t="shared" si="1"/>
        <v>93429</v>
      </c>
      <c r="L8"/>
      <c r="M8"/>
      <c r="N8"/>
    </row>
    <row r="9" spans="1:14" ht="16.5" customHeight="1">
      <c r="A9" s="22" t="s">
        <v>32</v>
      </c>
      <c r="B9" s="44">
        <v>15046</v>
      </c>
      <c r="C9" s="44">
        <v>15375</v>
      </c>
      <c r="D9" s="44">
        <v>12876</v>
      </c>
      <c r="E9" s="44">
        <v>9770</v>
      </c>
      <c r="F9" s="44">
        <v>11076</v>
      </c>
      <c r="G9" s="44">
        <v>5844</v>
      </c>
      <c r="H9" s="44">
        <v>4636</v>
      </c>
      <c r="I9" s="44">
        <v>15077</v>
      </c>
      <c r="J9" s="44">
        <v>3300</v>
      </c>
      <c r="K9" s="38">
        <f t="shared" si="1"/>
        <v>93000</v>
      </c>
      <c r="L9"/>
      <c r="M9"/>
      <c r="N9"/>
    </row>
    <row r="10" spans="1:14" ht="16.5" customHeight="1">
      <c r="A10" s="22" t="s">
        <v>31</v>
      </c>
      <c r="B10" s="44">
        <v>47</v>
      </c>
      <c r="C10" s="44">
        <v>1</v>
      </c>
      <c r="D10" s="44">
        <v>0</v>
      </c>
      <c r="E10" s="44">
        <v>319</v>
      </c>
      <c r="F10" s="44">
        <v>13</v>
      </c>
      <c r="G10" s="44">
        <v>3</v>
      </c>
      <c r="H10" s="44">
        <v>0</v>
      </c>
      <c r="I10" s="44">
        <v>46</v>
      </c>
      <c r="J10" s="44">
        <v>0</v>
      </c>
      <c r="K10" s="38">
        <f t="shared" si="1"/>
        <v>429</v>
      </c>
      <c r="L10"/>
      <c r="M10"/>
      <c r="N10"/>
    </row>
    <row r="11" spans="1:14" ht="16.5" customHeight="1">
      <c r="A11" s="43" t="s">
        <v>67</v>
      </c>
      <c r="B11" s="42">
        <v>339661</v>
      </c>
      <c r="C11" s="42">
        <v>272684</v>
      </c>
      <c r="D11" s="42">
        <v>317398</v>
      </c>
      <c r="E11" s="42">
        <v>184169</v>
      </c>
      <c r="F11" s="42">
        <v>242784</v>
      </c>
      <c r="G11" s="42">
        <v>235744</v>
      </c>
      <c r="H11" s="42">
        <v>252046</v>
      </c>
      <c r="I11" s="42">
        <v>368076</v>
      </c>
      <c r="J11" s="42">
        <v>118898</v>
      </c>
      <c r="K11" s="38">
        <f t="shared" si="1"/>
        <v>2331460</v>
      </c>
      <c r="L11" s="59"/>
      <c r="M11" s="59"/>
      <c r="N11" s="59"/>
    </row>
    <row r="12" spans="1:14" ht="16.5" customHeight="1">
      <c r="A12" s="22" t="s">
        <v>79</v>
      </c>
      <c r="B12" s="42">
        <v>23197</v>
      </c>
      <c r="C12" s="42">
        <v>20470</v>
      </c>
      <c r="D12" s="42">
        <v>24562</v>
      </c>
      <c r="E12" s="42">
        <v>17072</v>
      </c>
      <c r="F12" s="42">
        <v>14795</v>
      </c>
      <c r="G12" s="42">
        <v>14147</v>
      </c>
      <c r="H12" s="42">
        <v>13182</v>
      </c>
      <c r="I12" s="42">
        <v>19869</v>
      </c>
      <c r="J12" s="42">
        <v>5216</v>
      </c>
      <c r="K12" s="38">
        <f t="shared" si="1"/>
        <v>152510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316464</v>
      </c>
      <c r="C13" s="42">
        <f>+C11-C12</f>
        <v>252214</v>
      </c>
      <c r="D13" s="42">
        <f>+D11-D12</f>
        <v>292836</v>
      </c>
      <c r="E13" s="42">
        <f aca="true" t="shared" si="3" ref="E13:J13">+E11-E12</f>
        <v>167097</v>
      </c>
      <c r="F13" s="42">
        <f t="shared" si="3"/>
        <v>227989</v>
      </c>
      <c r="G13" s="42">
        <f t="shared" si="3"/>
        <v>221597</v>
      </c>
      <c r="H13" s="42">
        <f t="shared" si="3"/>
        <v>238864</v>
      </c>
      <c r="I13" s="42">
        <f t="shared" si="3"/>
        <v>348207</v>
      </c>
      <c r="J13" s="42">
        <f t="shared" si="3"/>
        <v>113682</v>
      </c>
      <c r="K13" s="38">
        <f t="shared" si="1"/>
        <v>2178950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1.06599517262306</v>
      </c>
      <c r="C18" s="39">
        <v>1.120164320734042</v>
      </c>
      <c r="D18" s="39">
        <v>1.096803239440083</v>
      </c>
      <c r="E18" s="39">
        <v>1.315272100990515</v>
      </c>
      <c r="F18" s="39">
        <v>1.017402547408238</v>
      </c>
      <c r="G18" s="39">
        <v>1.128031936692672</v>
      </c>
      <c r="H18" s="39">
        <v>1.155995929502179</v>
      </c>
      <c r="I18" s="39">
        <v>1.027555723173735</v>
      </c>
      <c r="J18" s="39">
        <v>1.043011418310523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1772089.6200000003</v>
      </c>
      <c r="C20" s="36">
        <f aca="true" t="shared" si="4" ref="C20:J20">SUM(C21:C30)</f>
        <v>1663506.0300000003</v>
      </c>
      <c r="D20" s="36">
        <f t="shared" si="4"/>
        <v>2063782.94</v>
      </c>
      <c r="E20" s="36">
        <f t="shared" si="4"/>
        <v>1271096.9899999998</v>
      </c>
      <c r="F20" s="36">
        <f t="shared" si="4"/>
        <v>1356370.07</v>
      </c>
      <c r="G20" s="36">
        <f t="shared" si="4"/>
        <v>1439034.61</v>
      </c>
      <c r="H20" s="36">
        <f t="shared" si="4"/>
        <v>1255604.21</v>
      </c>
      <c r="I20" s="36">
        <f t="shared" si="4"/>
        <v>1749448.7599999998</v>
      </c>
      <c r="J20" s="36">
        <f t="shared" si="4"/>
        <v>615398.9099999999</v>
      </c>
      <c r="K20" s="36">
        <f aca="true" t="shared" si="5" ref="K20:K29">SUM(B20:J20)</f>
        <v>13186332.139999999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1601678.83</v>
      </c>
      <c r="C21" s="58">
        <f>ROUND((C15+C16)*C7,2)</f>
        <v>1428777.6</v>
      </c>
      <c r="D21" s="58">
        <f aca="true" t="shared" si="6" ref="D21:J21">ROUND((D15+D16)*D7,2)</f>
        <v>1816011.59</v>
      </c>
      <c r="E21" s="58">
        <f t="shared" si="6"/>
        <v>928669.79</v>
      </c>
      <c r="F21" s="58">
        <f t="shared" si="6"/>
        <v>1284368.89</v>
      </c>
      <c r="G21" s="58">
        <f t="shared" si="6"/>
        <v>1234602.49</v>
      </c>
      <c r="H21" s="58">
        <f t="shared" si="6"/>
        <v>1044439.06</v>
      </c>
      <c r="I21" s="58">
        <f t="shared" si="6"/>
        <v>1575024.53</v>
      </c>
      <c r="J21" s="58">
        <f t="shared" si="6"/>
        <v>568318.46</v>
      </c>
      <c r="K21" s="30">
        <f t="shared" si="5"/>
        <v>11481891.239999998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105703.07</v>
      </c>
      <c r="C22" s="30">
        <f t="shared" si="7"/>
        <v>171688.09</v>
      </c>
      <c r="D22" s="30">
        <f t="shared" si="7"/>
        <v>175795.8</v>
      </c>
      <c r="E22" s="30">
        <f t="shared" si="7"/>
        <v>292783.68</v>
      </c>
      <c r="F22" s="30">
        <f t="shared" si="7"/>
        <v>22351.29</v>
      </c>
      <c r="G22" s="30">
        <f t="shared" si="7"/>
        <v>158068.55</v>
      </c>
      <c r="H22" s="30">
        <f t="shared" si="7"/>
        <v>162928.24</v>
      </c>
      <c r="I22" s="30">
        <f t="shared" si="7"/>
        <v>43400.94</v>
      </c>
      <c r="J22" s="30">
        <f t="shared" si="7"/>
        <v>24444.18</v>
      </c>
      <c r="K22" s="30">
        <f t="shared" si="5"/>
        <v>1157163.8399999999</v>
      </c>
      <c r="L22"/>
      <c r="M22"/>
      <c r="N22"/>
    </row>
    <row r="23" spans="1:14" ht="16.5" customHeight="1">
      <c r="A23" s="18" t="s">
        <v>26</v>
      </c>
      <c r="B23" s="30">
        <v>60156.06</v>
      </c>
      <c r="C23" s="30">
        <v>56896.55</v>
      </c>
      <c r="D23" s="30">
        <v>63417.42</v>
      </c>
      <c r="E23" s="30">
        <v>42315.76</v>
      </c>
      <c r="F23" s="30">
        <v>45829.83</v>
      </c>
      <c r="G23" s="30">
        <v>42369.06</v>
      </c>
      <c r="H23" s="30">
        <v>42603.48</v>
      </c>
      <c r="I23" s="30">
        <v>69969.46</v>
      </c>
      <c r="J23" s="30">
        <v>19850.95</v>
      </c>
      <c r="K23" s="30">
        <f t="shared" si="5"/>
        <v>443408.57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1426.57</v>
      </c>
      <c r="C26" s="30">
        <v>1339.34</v>
      </c>
      <c r="D26" s="30">
        <v>1662.92</v>
      </c>
      <c r="E26" s="30">
        <v>1024.2</v>
      </c>
      <c r="F26" s="30">
        <v>1091.73</v>
      </c>
      <c r="G26" s="30">
        <v>1159.26</v>
      </c>
      <c r="H26" s="30">
        <v>1010.13</v>
      </c>
      <c r="I26" s="30">
        <v>1409.69</v>
      </c>
      <c r="J26" s="30">
        <v>495.22</v>
      </c>
      <c r="K26" s="30">
        <f t="shared" si="5"/>
        <v>10619.06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832.96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1031.4</v>
      </c>
      <c r="J28" s="30">
        <v>338.85</v>
      </c>
      <c r="K28" s="30">
        <f t="shared" si="5"/>
        <v>6877.65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54635.99</v>
      </c>
      <c r="J29" s="30">
        <v>0</v>
      </c>
      <c r="K29" s="30">
        <f t="shared" si="5"/>
        <v>54635.99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-157021.81</v>
      </c>
      <c r="C32" s="30">
        <f t="shared" si="8"/>
        <v>-74754.2</v>
      </c>
      <c r="D32" s="30">
        <f t="shared" si="8"/>
        <v>1419961.71</v>
      </c>
      <c r="E32" s="30">
        <f t="shared" si="8"/>
        <v>-128723.43</v>
      </c>
      <c r="F32" s="30">
        <f t="shared" si="8"/>
        <v>-48734.4</v>
      </c>
      <c r="G32" s="30">
        <f t="shared" si="8"/>
        <v>-135286.94</v>
      </c>
      <c r="H32" s="30">
        <f t="shared" si="8"/>
        <v>1033241.58</v>
      </c>
      <c r="I32" s="30">
        <f t="shared" si="8"/>
        <v>-93430.15</v>
      </c>
      <c r="J32" s="30">
        <f t="shared" si="8"/>
        <v>294123.95999999996</v>
      </c>
      <c r="K32" s="30">
        <f aca="true" t="shared" si="9" ref="K32:K40">SUM(B32:J32)</f>
        <v>2109376.32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-157021.81</v>
      </c>
      <c r="C33" s="30">
        <f t="shared" si="10"/>
        <v>-74754.2</v>
      </c>
      <c r="D33" s="30">
        <f t="shared" si="10"/>
        <v>-85864.25</v>
      </c>
      <c r="E33" s="30">
        <f t="shared" si="10"/>
        <v>-128723.43</v>
      </c>
      <c r="F33" s="30">
        <f t="shared" si="10"/>
        <v>-48734.4</v>
      </c>
      <c r="G33" s="30">
        <f t="shared" si="10"/>
        <v>-135286.94</v>
      </c>
      <c r="H33" s="30">
        <f t="shared" si="10"/>
        <v>-37758.42</v>
      </c>
      <c r="I33" s="30">
        <f t="shared" si="10"/>
        <v>-93430.15</v>
      </c>
      <c r="J33" s="30">
        <f t="shared" si="10"/>
        <v>-22877.78</v>
      </c>
      <c r="K33" s="30">
        <f t="shared" si="9"/>
        <v>-784451.3800000001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-66202.4</v>
      </c>
      <c r="C34" s="30">
        <f t="shared" si="11"/>
        <v>-67650</v>
      </c>
      <c r="D34" s="30">
        <f t="shared" si="11"/>
        <v>-56654.4</v>
      </c>
      <c r="E34" s="30">
        <f t="shared" si="11"/>
        <v>-42988</v>
      </c>
      <c r="F34" s="30">
        <f t="shared" si="11"/>
        <v>-48734.4</v>
      </c>
      <c r="G34" s="30">
        <f t="shared" si="11"/>
        <v>-25713.6</v>
      </c>
      <c r="H34" s="30">
        <f t="shared" si="11"/>
        <v>-20398.4</v>
      </c>
      <c r="I34" s="30">
        <f t="shared" si="11"/>
        <v>-66338.8</v>
      </c>
      <c r="J34" s="30">
        <f t="shared" si="11"/>
        <v>-14520</v>
      </c>
      <c r="K34" s="30">
        <f t="shared" si="9"/>
        <v>-409200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-90819.41</v>
      </c>
      <c r="C37" s="30">
        <v>-7104.2</v>
      </c>
      <c r="D37" s="30">
        <v>-29209.85</v>
      </c>
      <c r="E37" s="30">
        <v>-85735.43</v>
      </c>
      <c r="F37" s="26">
        <v>0</v>
      </c>
      <c r="G37" s="30">
        <v>-109573.34</v>
      </c>
      <c r="H37" s="30">
        <v>-17360.02</v>
      </c>
      <c r="I37" s="30">
        <v>-27091.35</v>
      </c>
      <c r="J37" s="30">
        <v>-8357.78</v>
      </c>
      <c r="K37" s="30">
        <f t="shared" si="9"/>
        <v>-375251.38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1505825.96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317001.74</v>
      </c>
      <c r="K38" s="30">
        <f t="shared" si="9"/>
        <v>2893827.7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1615067.8100000003</v>
      </c>
      <c r="C55" s="27">
        <f t="shared" si="15"/>
        <v>1588751.8300000003</v>
      </c>
      <c r="D55" s="27">
        <f t="shared" si="15"/>
        <v>3483744.65</v>
      </c>
      <c r="E55" s="27">
        <f t="shared" si="15"/>
        <v>1142373.5599999998</v>
      </c>
      <c r="F55" s="27">
        <f t="shared" si="15"/>
        <v>1307635.6700000002</v>
      </c>
      <c r="G55" s="27">
        <f t="shared" si="15"/>
        <v>1303747.6700000002</v>
      </c>
      <c r="H55" s="27">
        <f t="shared" si="15"/>
        <v>2288845.79</v>
      </c>
      <c r="I55" s="27">
        <f t="shared" si="15"/>
        <v>1656018.6099999999</v>
      </c>
      <c r="J55" s="27">
        <f t="shared" si="15"/>
        <v>909522.8699999999</v>
      </c>
      <c r="K55" s="20">
        <f>SUM(B55:J55)</f>
        <v>15295708.459999999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1615067.8099999998</v>
      </c>
      <c r="C61" s="10">
        <f t="shared" si="17"/>
        <v>1588751.83</v>
      </c>
      <c r="D61" s="10">
        <f t="shared" si="17"/>
        <v>3483744.65</v>
      </c>
      <c r="E61" s="10">
        <f t="shared" si="17"/>
        <v>1142373.56</v>
      </c>
      <c r="F61" s="10">
        <f t="shared" si="17"/>
        <v>1307635.67</v>
      </c>
      <c r="G61" s="10">
        <f t="shared" si="17"/>
        <v>1303747.67</v>
      </c>
      <c r="H61" s="10">
        <f t="shared" si="17"/>
        <v>2288845.79</v>
      </c>
      <c r="I61" s="10">
        <f>SUM(I62:I74)</f>
        <v>1656018.61</v>
      </c>
      <c r="J61" s="10">
        <f t="shared" si="17"/>
        <v>909522.87</v>
      </c>
      <c r="K61" s="5">
        <f>SUM(K62:K74)</f>
        <v>15295708.46</v>
      </c>
      <c r="L61" s="9"/>
    </row>
    <row r="62" spans="1:12" ht="16.5" customHeight="1">
      <c r="A62" s="7" t="s">
        <v>56</v>
      </c>
      <c r="B62" s="8">
        <v>1414476.39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1414476.39</v>
      </c>
      <c r="L62"/>
    </row>
    <row r="63" spans="1:12" ht="16.5" customHeight="1">
      <c r="A63" s="7" t="s">
        <v>57</v>
      </c>
      <c r="B63" s="8">
        <v>200591.42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200591.42</v>
      </c>
      <c r="L63"/>
    </row>
    <row r="64" spans="1:12" ht="16.5" customHeight="1">
      <c r="A64" s="7" t="s">
        <v>4</v>
      </c>
      <c r="B64" s="6">
        <v>0</v>
      </c>
      <c r="C64" s="8">
        <v>1588751.83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1588751.83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3483744.65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3483744.65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1142373.56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1142373.56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1307635.67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1307635.67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1303747.67</v>
      </c>
      <c r="H68" s="6">
        <v>0</v>
      </c>
      <c r="I68" s="6">
        <v>0</v>
      </c>
      <c r="J68" s="6">
        <v>0</v>
      </c>
      <c r="K68" s="5">
        <f t="shared" si="18"/>
        <v>1303747.67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2288845.79</v>
      </c>
      <c r="I69" s="6">
        <v>0</v>
      </c>
      <c r="J69" s="6">
        <v>0</v>
      </c>
      <c r="K69" s="5">
        <f t="shared" si="18"/>
        <v>2288845.79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615045.31</v>
      </c>
      <c r="J71" s="6">
        <v>0</v>
      </c>
      <c r="K71" s="5">
        <f t="shared" si="18"/>
        <v>615045.31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1040973.3</v>
      </c>
      <c r="J72" s="6">
        <v>0</v>
      </c>
      <c r="K72" s="5">
        <f t="shared" si="18"/>
        <v>1040973.3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909522.87</v>
      </c>
      <c r="K73" s="5">
        <f t="shared" si="18"/>
        <v>909522.87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2024-04-22T19:15:48Z</dcterms:modified>
  <cp:category/>
  <cp:version/>
  <cp:contentType/>
  <cp:contentStatus/>
</cp:coreProperties>
</file>