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<sst xmlns="http://schemas.openxmlformats.org/spreadsheetml/2006/main" count="83" uniqueCount="82">
  <si>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</si>
  <si>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</si>
  <si>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</si>
  <si>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</si>
  <si>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</si>
  <si>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</si>
  <si>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</si>
  <si>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</si>
  <si>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</si>
  <si>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</si>
  <si>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</si>
  <si>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</si>
  <si>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</si>
  <si>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</si>
  <si>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</si>
  <si>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</si>
  <si>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</si>
  <si>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</si>
  <si>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</si>
  <si>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</si>
  <si>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</si>
  <si>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</si>
  <si>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</si>
  <si>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</si>
  <si>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</si>
  <si>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</si>
  <si>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</si>
  <si>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</si>
  <si>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</si>
  <si>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</si>
  <si>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</si>
  <si>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</si>
  <si>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</si>
  <si>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</si>
  <si>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</si>
  <si>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</si>
  <si>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</si>
  <si>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</si>
  <si>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</si>
  <si>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</si>
  <si>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</si>
  <si>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</si>
  <si>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</si>
  <si>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</si>
  <si>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</si>
  <si>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</si>
  <si>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</si>
  <si>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</si>
  <si>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</si>
  <si>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</si>
  <si>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</si>
  <si>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</si>
  <si>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</si>
  <si>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</si>
  <si>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</si>
  <si>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</si>
  <si>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</si>
  <si>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</si>
  <si>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</si>
  <si>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</si>
  <si>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</si>
  <si>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</si>
  <si>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</si>
  <si>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</si>
  <si>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</si>
  <si>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</si>
  <si>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</si>
  <si>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</si>
  <si>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</si>
  <si>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</si>
  <si>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</si>
  <si>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</si>
  <si>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</si>
  <si>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</si>
  <si>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</si>
  <si>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</si>
  <si>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</si>
  <si>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</si>
  <si>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</si>
  <si>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</si>
  <si>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15/04/24 - VENCIMENTO 22/04/24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</si>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</sst>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337113</v>
      </c>
      <c r="C7" s="46">
        <f aca="true" t="shared" si="0" ref="C7:J7">+C8+C11</f>
        <v>279282</v>
      </c>
      <c r="D7" s="46">
        <f t="shared" si="0"/>
        <v>315814</v>
      </c>
      <c r="E7" s="46">
        <f t="shared" si="0"/>
        <v>186965</v>
      </c>
      <c r="F7" s="46">
        <f t="shared" si="0"/>
        <v>240206</v>
      </c>
      <c r="G7" s="46">
        <f t="shared" si="0"/>
        <v>230173</v>
      </c>
      <c r="H7" s="46">
        <f t="shared" si="0"/>
        <v>239887</v>
      </c>
      <c r="I7" s="46">
        <f t="shared" si="0"/>
        <v>364868</v>
      </c>
      <c r="J7" s="46">
        <f t="shared" si="0"/>
        <v>114260</v>
      </c>
      <c r="K7" s="38">
        <f aca="true" t="shared" si="1" ref="K7:K13">SUM(B7:J7)</f>
        <v>2308568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14956</v>
      </c>
      <c r="C8" s="44">
        <f t="shared" si="2"/>
        <v>15523</v>
      </c>
      <c r="D8" s="44">
        <f t="shared" si="2"/>
        <v>13707</v>
      </c>
      <c r="E8" s="44">
        <f t="shared" si="2"/>
        <v>10029</v>
      </c>
      <c r="F8" s="44">
        <f t="shared" si="2"/>
        <v>10629</v>
      </c>
      <c r="G8" s="44">
        <f t="shared" si="2"/>
        <v>5757</v>
      </c>
      <c r="H8" s="44">
        <f t="shared" si="2"/>
        <v>4795</v>
      </c>
      <c r="I8" s="44">
        <f t="shared" si="2"/>
        <v>14593</v>
      </c>
      <c r="J8" s="44">
        <f t="shared" si="2"/>
        <v>3073</v>
      </c>
      <c r="K8" s="38">
        <f t="shared" si="1"/>
        <v>93062</v>
      </c>
      <c r="L8"/>
      <c r="M8"/>
      <c r="N8"/>
    </row>
    <row r="9" spans="1:14" ht="16.5" customHeight="1">
      <c r="A9" s="22" t="s">
        <v>32</v>
      </c>
      <c r="B9" s="44">
        <v>14916</v>
      </c>
      <c r="C9" s="44">
        <v>15520</v>
      </c>
      <c r="D9" s="44">
        <v>13707</v>
      </c>
      <c r="E9" s="44">
        <v>9719</v>
      </c>
      <c r="F9" s="44">
        <v>10611</v>
      </c>
      <c r="G9" s="44">
        <v>5754</v>
      </c>
      <c r="H9" s="44">
        <v>4795</v>
      </c>
      <c r="I9" s="44">
        <v>14545</v>
      </c>
      <c r="J9" s="44">
        <v>3073</v>
      </c>
      <c r="K9" s="38">
        <f t="shared" si="1"/>
        <v>92640</v>
      </c>
      <c r="L9"/>
      <c r="M9"/>
      <c r="N9"/>
    </row>
    <row r="10" spans="1:14" ht="16.5" customHeight="1">
      <c r="A10" s="22" t="s">
        <v>31</v>
      </c>
      <c r="B10" s="44">
        <v>40</v>
      </c>
      <c r="C10" s="44">
        <v>3</v>
      </c>
      <c r="D10" s="44">
        <v>0</v>
      </c>
      <c r="E10" s="44">
        <v>310</v>
      </c>
      <c r="F10" s="44">
        <v>18</v>
      </c>
      <c r="G10" s="44">
        <v>3</v>
      </c>
      <c r="H10" s="44">
        <v>0</v>
      </c>
      <c r="I10" s="44">
        <v>48</v>
      </c>
      <c r="J10" s="44">
        <v>0</v>
      </c>
      <c r="K10" s="38">
        <f t="shared" si="1"/>
        <v>422</v>
      </c>
      <c r="L10"/>
      <c r="M10"/>
      <c r="N10"/>
    </row>
    <row r="11" spans="1:14" ht="16.5" customHeight="1">
      <c r="A11" s="43" t="s">
        <v>67</v>
      </c>
      <c r="B11" s="42">
        <v>322157</v>
      </c>
      <c r="C11" s="42">
        <v>263759</v>
      </c>
      <c r="D11" s="42">
        <v>302107</v>
      </c>
      <c r="E11" s="42">
        <v>176936</v>
      </c>
      <c r="F11" s="42">
        <v>229577</v>
      </c>
      <c r="G11" s="42">
        <v>224416</v>
      </c>
      <c r="H11" s="42">
        <v>235092</v>
      </c>
      <c r="I11" s="42">
        <v>350275</v>
      </c>
      <c r="J11" s="42">
        <v>111187</v>
      </c>
      <c r="K11" s="38">
        <f t="shared" si="1"/>
        <v>2215506</v>
      </c>
      <c r="L11" s="59"/>
      <c r="M11" s="59"/>
      <c r="N11" s="59"/>
    </row>
    <row r="12" spans="1:14" ht="16.5" customHeight="1">
      <c r="A12" s="22" t="s">
        <v>79</v>
      </c>
      <c r="B12" s="42">
        <v>21700</v>
      </c>
      <c r="C12" s="42">
        <v>19641</v>
      </c>
      <c r="D12" s="42">
        <v>24019</v>
      </c>
      <c r="E12" s="42">
        <v>16467</v>
      </c>
      <c r="F12" s="42">
        <v>13867</v>
      </c>
      <c r="G12" s="42">
        <v>12961</v>
      </c>
      <c r="H12" s="42">
        <v>12358</v>
      </c>
      <c r="I12" s="42">
        <v>19324</v>
      </c>
      <c r="J12" s="42">
        <v>4962</v>
      </c>
      <c r="K12" s="38">
        <f t="shared" si="1"/>
        <v>145299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300457</v>
      </c>
      <c r="C13" s="42">
        <f>+C11-C12</f>
        <v>244118</v>
      </c>
      <c r="D13" s="42">
        <f>+D11-D12</f>
        <v>278088</v>
      </c>
      <c r="E13" s="42">
        <f aca="true" t="shared" si="3" ref="E13:J13">+E11-E12</f>
        <v>160469</v>
      </c>
      <c r="F13" s="42">
        <f t="shared" si="3"/>
        <v>215710</v>
      </c>
      <c r="G13" s="42">
        <f t="shared" si="3"/>
        <v>211455</v>
      </c>
      <c r="H13" s="42">
        <f t="shared" si="3"/>
        <v>222734</v>
      </c>
      <c r="I13" s="42">
        <f t="shared" si="3"/>
        <v>330951</v>
      </c>
      <c r="J13" s="42">
        <f t="shared" si="3"/>
        <v>106225</v>
      </c>
      <c r="K13" s="38">
        <f t="shared" si="1"/>
        <v>2070207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1.112883305177245</v>
      </c>
      <c r="C18" s="39">
        <v>1.155742707541619</v>
      </c>
      <c r="D18" s="39">
        <v>1.141666930702533</v>
      </c>
      <c r="E18" s="39">
        <v>1.363408420967146</v>
      </c>
      <c r="F18" s="39">
        <v>1.065971354543421</v>
      </c>
      <c r="G18" s="39">
        <v>1.163363474130745</v>
      </c>
      <c r="H18" s="39">
        <v>1.22285592362009</v>
      </c>
      <c r="I18" s="39">
        <v>1.067897407192751</v>
      </c>
      <c r="J18" s="39">
        <v>1.095639256569557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1758972.74</v>
      </c>
      <c r="C20" s="36">
        <f aca="true" t="shared" si="4" ref="C20:J20">SUM(C21:C30)</f>
        <v>1661703.6700000002</v>
      </c>
      <c r="D20" s="36">
        <f t="shared" si="4"/>
        <v>2054006.53</v>
      </c>
      <c r="E20" s="36">
        <f t="shared" si="4"/>
        <v>1268212.75</v>
      </c>
      <c r="F20" s="36">
        <f t="shared" si="4"/>
        <v>1344678.04</v>
      </c>
      <c r="G20" s="36">
        <f t="shared" si="4"/>
        <v>1414951.84</v>
      </c>
      <c r="H20" s="36">
        <f t="shared" si="4"/>
        <v>1242156.2599999998</v>
      </c>
      <c r="I20" s="36">
        <f t="shared" si="4"/>
        <v>1732764.8299999998</v>
      </c>
      <c r="J20" s="36">
        <f t="shared" si="4"/>
        <v>604321.47</v>
      </c>
      <c r="K20" s="36">
        <f aca="true" t="shared" si="5" ref="K20:K29">SUM(B20:J20)</f>
        <v>13081768.13</v>
      </c>
      <c r="L20"/>
      <c r="M20"/>
      <c r="N20"/>
    </row>
    <row r="21" spans="1:14" ht="16.5" customHeight="1">
      <c r="A21" s="35" t="s">
        <v>28</v>
      </c>
      <c r="B21" s="58">
        <f>ROUND((B15+B16)*B7,2)</f>
        <v>1522031.48</v>
      </c>
      <c r="C21" s="58">
        <f>ROUND((C15+C16)*C7,2)</f>
        <v>1385238.72</v>
      </c>
      <c r="D21" s="58">
        <f aca="true" t="shared" si="6" ref="D21:J21">ROUND((D15+D16)*D7,2)</f>
        <v>1736503.28</v>
      </c>
      <c r="E21" s="58">
        <f t="shared" si="6"/>
        <v>893804.88</v>
      </c>
      <c r="F21" s="58">
        <f t="shared" si="6"/>
        <v>1215226.17</v>
      </c>
      <c r="G21" s="58">
        <f t="shared" si="6"/>
        <v>1176253.08</v>
      </c>
      <c r="H21" s="58">
        <f t="shared" si="6"/>
        <v>976100.2</v>
      </c>
      <c r="I21" s="58">
        <f t="shared" si="6"/>
        <v>1499680.45</v>
      </c>
      <c r="J21" s="58">
        <f t="shared" si="6"/>
        <v>531400.41</v>
      </c>
      <c r="K21" s="30">
        <f t="shared" si="5"/>
        <v>10936238.67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171811.94</v>
      </c>
      <c r="C22" s="30">
        <f t="shared" si="7"/>
        <v>215740.83</v>
      </c>
      <c r="D22" s="30">
        <f t="shared" si="7"/>
        <v>246005.09</v>
      </c>
      <c r="E22" s="30">
        <f t="shared" si="7"/>
        <v>324816.22</v>
      </c>
      <c r="F22" s="30">
        <f t="shared" si="7"/>
        <v>80170.12</v>
      </c>
      <c r="G22" s="30">
        <f t="shared" si="7"/>
        <v>192156.79</v>
      </c>
      <c r="H22" s="30">
        <f t="shared" si="7"/>
        <v>217529.71</v>
      </c>
      <c r="I22" s="30">
        <f t="shared" si="7"/>
        <v>101824.41</v>
      </c>
      <c r="J22" s="30">
        <f t="shared" si="7"/>
        <v>50822.74</v>
      </c>
      <c r="K22" s="30">
        <f t="shared" si="5"/>
        <v>1600877.8499999999</v>
      </c>
      <c r="L22"/>
      <c r="M22"/>
      <c r="N22"/>
    </row>
    <row r="23" spans="1:14" ht="16.5" customHeight="1">
      <c r="A23" s="18" t="s">
        <v>26</v>
      </c>
      <c r="B23" s="30">
        <v>60574.85</v>
      </c>
      <c r="C23" s="30">
        <v>54542.67</v>
      </c>
      <c r="D23" s="30">
        <v>62934.4</v>
      </c>
      <c r="E23" s="30">
        <v>42258.26</v>
      </c>
      <c r="F23" s="30">
        <v>45461.69</v>
      </c>
      <c r="G23" s="30">
        <v>42555.9</v>
      </c>
      <c r="H23" s="30">
        <v>42892.92</v>
      </c>
      <c r="I23" s="30">
        <v>70228.93</v>
      </c>
      <c r="J23" s="30">
        <v>19318.63</v>
      </c>
      <c r="K23" s="30">
        <f t="shared" si="5"/>
        <v>440768.25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1429.38</v>
      </c>
      <c r="C26" s="30">
        <v>1350.6</v>
      </c>
      <c r="D26" s="30">
        <v>1668.55</v>
      </c>
      <c r="E26" s="30">
        <v>1029.83</v>
      </c>
      <c r="F26" s="30">
        <v>1091.73</v>
      </c>
      <c r="G26" s="30">
        <v>1150.82</v>
      </c>
      <c r="H26" s="30">
        <v>1010.13</v>
      </c>
      <c r="I26" s="30">
        <v>1406.87</v>
      </c>
      <c r="J26" s="30">
        <v>489.59</v>
      </c>
      <c r="K26" s="30">
        <f t="shared" si="5"/>
        <v>10627.5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1031.4</v>
      </c>
      <c r="J28" s="30">
        <v>338.85</v>
      </c>
      <c r="K28" s="30">
        <f t="shared" si="5"/>
        <v>6904.049999999999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54616.02</v>
      </c>
      <c r="J29" s="30">
        <v>0</v>
      </c>
      <c r="K29" s="30">
        <f t="shared" si="5"/>
        <v>54616.02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-95692.98</v>
      </c>
      <c r="C32" s="30">
        <f t="shared" si="8"/>
        <v>-74572.85</v>
      </c>
      <c r="D32" s="30">
        <f t="shared" si="8"/>
        <v>-95695.29000000004</v>
      </c>
      <c r="E32" s="30">
        <f t="shared" si="8"/>
        <v>-77186.6</v>
      </c>
      <c r="F32" s="30">
        <f t="shared" si="8"/>
        <v>-46688.4</v>
      </c>
      <c r="G32" s="30">
        <f t="shared" si="8"/>
        <v>-72824.2</v>
      </c>
      <c r="H32" s="30">
        <f t="shared" si="8"/>
        <v>-28529.68</v>
      </c>
      <c r="I32" s="30">
        <f t="shared" si="8"/>
        <v>-75595.59</v>
      </c>
      <c r="J32" s="30">
        <f t="shared" si="8"/>
        <v>-24097.36000000001</v>
      </c>
      <c r="K32" s="30">
        <f aca="true" t="shared" si="9" ref="K32:K40">SUM(B32:J32)</f>
        <v>-590882.9500000001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-95692.98</v>
      </c>
      <c r="C33" s="30">
        <f t="shared" si="10"/>
        <v>-74572.85</v>
      </c>
      <c r="D33" s="30">
        <f t="shared" si="10"/>
        <v>-71521.25</v>
      </c>
      <c r="E33" s="30">
        <f t="shared" si="10"/>
        <v>-77186.6</v>
      </c>
      <c r="F33" s="30">
        <f t="shared" si="10"/>
        <v>-46688.4</v>
      </c>
      <c r="G33" s="30">
        <f t="shared" si="10"/>
        <v>-72824.2</v>
      </c>
      <c r="H33" s="30">
        <f t="shared" si="10"/>
        <v>-28529.68</v>
      </c>
      <c r="I33" s="30">
        <f t="shared" si="10"/>
        <v>-75595.59</v>
      </c>
      <c r="J33" s="30">
        <f t="shared" si="10"/>
        <v>-17099.100000000002</v>
      </c>
      <c r="K33" s="30">
        <f t="shared" si="9"/>
        <v>-559710.65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-65630.4</v>
      </c>
      <c r="C34" s="30">
        <f t="shared" si="11"/>
        <v>-68288</v>
      </c>
      <c r="D34" s="30">
        <f t="shared" si="11"/>
        <v>-60310.8</v>
      </c>
      <c r="E34" s="30">
        <f t="shared" si="11"/>
        <v>-42763.6</v>
      </c>
      <c r="F34" s="30">
        <f t="shared" si="11"/>
        <v>-46688.4</v>
      </c>
      <c r="G34" s="30">
        <f t="shared" si="11"/>
        <v>-25317.6</v>
      </c>
      <c r="H34" s="30">
        <f t="shared" si="11"/>
        <v>-21098</v>
      </c>
      <c r="I34" s="30">
        <f t="shared" si="11"/>
        <v>-63998</v>
      </c>
      <c r="J34" s="30">
        <f t="shared" si="11"/>
        <v>-13521.2</v>
      </c>
      <c r="K34" s="30">
        <f t="shared" si="9"/>
        <v>-407616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-30062.58</v>
      </c>
      <c r="C37" s="30">
        <v>-6284.85</v>
      </c>
      <c r="D37" s="30">
        <v>-11210.45</v>
      </c>
      <c r="E37" s="30">
        <v>-34423</v>
      </c>
      <c r="F37" s="26">
        <v>0</v>
      </c>
      <c r="G37" s="30">
        <v>-47506.6</v>
      </c>
      <c r="H37" s="30">
        <v>-7431.68</v>
      </c>
      <c r="I37" s="30">
        <v>-11597.59</v>
      </c>
      <c r="J37" s="30">
        <v>-3577.9</v>
      </c>
      <c r="K37" s="30">
        <f t="shared" si="9"/>
        <v>-152094.65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-31172.300000000047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1663279.76</v>
      </c>
      <c r="C55" s="27">
        <f t="shared" si="15"/>
        <v>1587130.82</v>
      </c>
      <c r="D55" s="27">
        <f t="shared" si="15"/>
        <v>1958311.24</v>
      </c>
      <c r="E55" s="27">
        <f t="shared" si="15"/>
        <v>1191026.15</v>
      </c>
      <c r="F55" s="27">
        <f t="shared" si="15"/>
        <v>1297989.6400000001</v>
      </c>
      <c r="G55" s="27">
        <f t="shared" si="15"/>
        <v>1342127.6400000001</v>
      </c>
      <c r="H55" s="27">
        <f t="shared" si="15"/>
        <v>1213626.5799999998</v>
      </c>
      <c r="I55" s="27">
        <f t="shared" si="15"/>
        <v>1657169.2399999998</v>
      </c>
      <c r="J55" s="27">
        <f t="shared" si="15"/>
        <v>580224.11</v>
      </c>
      <c r="K55" s="20">
        <f>SUM(B55:J55)</f>
        <v>12490885.180000002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1663279.76</v>
      </c>
      <c r="C61" s="10">
        <f t="shared" si="17"/>
        <v>1587130.82</v>
      </c>
      <c r="D61" s="10">
        <f t="shared" si="17"/>
        <v>1958311.24</v>
      </c>
      <c r="E61" s="10">
        <f t="shared" si="17"/>
        <v>1191026.15</v>
      </c>
      <c r="F61" s="10">
        <f t="shared" si="17"/>
        <v>1297989.64</v>
      </c>
      <c r="G61" s="10">
        <f t="shared" si="17"/>
        <v>1342127.64</v>
      </c>
      <c r="H61" s="10">
        <f t="shared" si="17"/>
        <v>1213626.58</v>
      </c>
      <c r="I61" s="10">
        <f>SUM(I62:I74)</f>
        <v>1657169.24</v>
      </c>
      <c r="J61" s="10">
        <f t="shared" si="17"/>
        <v>580224.11</v>
      </c>
      <c r="K61" s="5">
        <f>SUM(K62:K74)</f>
        <v>12490885.18</v>
      </c>
      <c r="L61" s="9"/>
    </row>
    <row r="62" spans="1:12" ht="16.5" customHeight="1">
      <c r="A62" s="7" t="s">
        <v>56</v>
      </c>
      <c r="B62" s="8">
        <v>1460692.29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1460692.29</v>
      </c>
      <c r="L62"/>
    </row>
    <row r="63" spans="1:12" ht="16.5" customHeight="1">
      <c r="A63" s="7" t="s">
        <v>57</v>
      </c>
      <c r="B63" s="8">
        <v>202587.47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202587.47</v>
      </c>
      <c r="L63"/>
    </row>
    <row r="64" spans="1:12" ht="16.5" customHeight="1">
      <c r="A64" s="7" t="s">
        <v>4</v>
      </c>
      <c r="B64" s="6">
        <v>0</v>
      </c>
      <c r="C64" s="8">
        <v>1587130.82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1587130.82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1958311.24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1958311.24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1191026.15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1191026.15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1297989.64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1297989.64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1342127.64</v>
      </c>
      <c r="H68" s="6">
        <v>0</v>
      </c>
      <c r="I68" s="6">
        <v>0</v>
      </c>
      <c r="J68" s="6">
        <v>0</v>
      </c>
      <c r="K68" s="5">
        <f t="shared" si="18"/>
        <v>1342127.64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1213626.58</v>
      </c>
      <c r="I69" s="6">
        <v>0</v>
      </c>
      <c r="J69" s="6">
        <v>0</v>
      </c>
      <c r="K69" s="5">
        <f t="shared" si="18"/>
        <v>1213626.58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610832.58</v>
      </c>
      <c r="J71" s="6">
        <v>0</v>
      </c>
      <c r="K71" s="5">
        <f t="shared" si="18"/>
        <v>610832.58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1046336.66</v>
      </c>
      <c r="J72" s="6">
        <v>0</v>
      </c>
      <c r="K72" s="5">
        <f t="shared" si="18"/>
        <v>1046336.66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580224.11</v>
      </c>
      <c r="K73" s="5">
        <f t="shared" si="18"/>
        <v>580224.11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2024-04-19T14:47:15Z</dcterms:modified>
  <cp:category/>
  <cp:version/>
  <cp:contentType/>
  <cp:contentStatus/>
</cp:coreProperties>
</file>