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<sst xmlns="http://schemas.openxmlformats.org/spreadsheetml/2006/main" count="83" uniqueCount="82">
  <si>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</si>
  <si>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</si>
  <si>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</si>
  <si>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</si>
  <si>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</si>
  <si>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</si>
  <si>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</si>
  <si>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</si>
  <si>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</si>
  <si>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</si>
  <si>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</si>
  <si>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</si>
  <si>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</si>
  <si>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</si>
  <si>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</si>
  <si>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</si>
  <si>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</si>
  <si>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</si>
  <si>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</si>
  <si>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</si>
  <si>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</si>
  <si>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</si>
  <si>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</si>
  <si>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</si>
  <si>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</si>
  <si>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</si>
  <si>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</si>
  <si>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</si>
  <si>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</si>
  <si>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</si>
  <si>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</si>
  <si>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</si>
  <si>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</si>
  <si>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</si>
  <si>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</si>
  <si>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</si>
  <si>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</si>
  <si>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</si>
  <si>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</si>
  <si>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</si>
  <si>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</si>
  <si>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</si>
  <si>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</si>
  <si>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</si>
  <si>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</si>
  <si>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</si>
  <si>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</si>
  <si>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</si>
  <si>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</si>
  <si>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</si>
  <si>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</si>
  <si>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</si>
  <si>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</si>
  <si>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</si>
  <si>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</si>
  <si>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</si>
  <si>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</si>
  <si>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</si>
  <si>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</si>
  <si>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</si>
  <si>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</si>
  <si>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</si>
  <si>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</si>
  <si>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</si>
  <si>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</si>
  <si>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</si>
  <si>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</si>
  <si>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</si>
  <si>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</si>
  <si>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</si>
  <si>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</si>
  <si>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</si>
  <si>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</si>
  <si>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</si>
  <si>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</si>
  <si>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</si>
  <si>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</si>
  <si>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</si>
  <si>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</si>
  <si>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</si>
  <si>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13/04/24 - VENCIMENTO 19/04/24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</si>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</sst>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181156</v>
      </c>
      <c r="C7" s="46">
        <f aca="true" t="shared" si="0" ref="C7:J7">+C8+C11</f>
        <v>149618</v>
      </c>
      <c r="D7" s="46">
        <f t="shared" si="0"/>
        <v>195658</v>
      </c>
      <c r="E7" s="46">
        <f t="shared" si="0"/>
        <v>98775</v>
      </c>
      <c r="F7" s="46">
        <f t="shared" si="0"/>
        <v>142423</v>
      </c>
      <c r="G7" s="46">
        <f t="shared" si="0"/>
        <v>155831</v>
      </c>
      <c r="H7" s="46">
        <f t="shared" si="0"/>
        <v>159261</v>
      </c>
      <c r="I7" s="46">
        <f t="shared" si="0"/>
        <v>212051</v>
      </c>
      <c r="J7" s="46">
        <f t="shared" si="0"/>
        <v>51461</v>
      </c>
      <c r="K7" s="38">
        <f aca="true" t="shared" si="1" ref="K7:K13">SUM(B7:J7)</f>
        <v>1346234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10093</v>
      </c>
      <c r="C8" s="44">
        <f t="shared" si="2"/>
        <v>11879</v>
      </c>
      <c r="D8" s="44">
        <f t="shared" si="2"/>
        <v>11436</v>
      </c>
      <c r="E8" s="44">
        <f t="shared" si="2"/>
        <v>6868</v>
      </c>
      <c r="F8" s="44">
        <f t="shared" si="2"/>
        <v>7617</v>
      </c>
      <c r="G8" s="44">
        <f t="shared" si="2"/>
        <v>5161</v>
      </c>
      <c r="H8" s="44">
        <f t="shared" si="2"/>
        <v>4109</v>
      </c>
      <c r="I8" s="44">
        <f t="shared" si="2"/>
        <v>10474</v>
      </c>
      <c r="J8" s="44">
        <f t="shared" si="2"/>
        <v>1466</v>
      </c>
      <c r="K8" s="38">
        <f t="shared" si="1"/>
        <v>69103</v>
      </c>
      <c r="L8"/>
      <c r="M8"/>
      <c r="N8"/>
    </row>
    <row r="9" spans="1:14" ht="16.5" customHeight="1">
      <c r="A9" s="22" t="s">
        <v>32</v>
      </c>
      <c r="B9" s="44">
        <v>10071</v>
      </c>
      <c r="C9" s="44">
        <v>11879</v>
      </c>
      <c r="D9" s="44">
        <v>11436</v>
      </c>
      <c r="E9" s="44">
        <v>6648</v>
      </c>
      <c r="F9" s="44">
        <v>7608</v>
      </c>
      <c r="G9" s="44">
        <v>5160</v>
      </c>
      <c r="H9" s="44">
        <v>4109</v>
      </c>
      <c r="I9" s="44">
        <v>10441</v>
      </c>
      <c r="J9" s="44">
        <v>1466</v>
      </c>
      <c r="K9" s="38">
        <f t="shared" si="1"/>
        <v>68818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0</v>
      </c>
      <c r="D10" s="44">
        <v>0</v>
      </c>
      <c r="E10" s="44">
        <v>220</v>
      </c>
      <c r="F10" s="44">
        <v>9</v>
      </c>
      <c r="G10" s="44">
        <v>1</v>
      </c>
      <c r="H10" s="44">
        <v>0</v>
      </c>
      <c r="I10" s="44">
        <v>33</v>
      </c>
      <c r="J10" s="44">
        <v>0</v>
      </c>
      <c r="K10" s="38">
        <f t="shared" si="1"/>
        <v>285</v>
      </c>
      <c r="L10"/>
      <c r="M10"/>
      <c r="N10"/>
    </row>
    <row r="11" spans="1:14" ht="16.5" customHeight="1">
      <c r="A11" s="43" t="s">
        <v>67</v>
      </c>
      <c r="B11" s="42">
        <v>171063</v>
      </c>
      <c r="C11" s="42">
        <v>137739</v>
      </c>
      <c r="D11" s="42">
        <v>184222</v>
      </c>
      <c r="E11" s="42">
        <v>91907</v>
      </c>
      <c r="F11" s="42">
        <v>134806</v>
      </c>
      <c r="G11" s="42">
        <v>150670</v>
      </c>
      <c r="H11" s="42">
        <v>155152</v>
      </c>
      <c r="I11" s="42">
        <v>201577</v>
      </c>
      <c r="J11" s="42">
        <v>49995</v>
      </c>
      <c r="K11" s="38">
        <f t="shared" si="1"/>
        <v>1277131</v>
      </c>
      <c r="L11" s="59"/>
      <c r="M11" s="59"/>
      <c r="N11" s="59"/>
    </row>
    <row r="12" spans="1:14" ht="16.5" customHeight="1">
      <c r="A12" s="22" t="s">
        <v>79</v>
      </c>
      <c r="B12" s="42">
        <v>14210</v>
      </c>
      <c r="C12" s="42">
        <v>11739</v>
      </c>
      <c r="D12" s="42">
        <v>15742</v>
      </c>
      <c r="E12" s="42">
        <v>9783</v>
      </c>
      <c r="F12" s="42">
        <v>9410</v>
      </c>
      <c r="G12" s="42">
        <v>9388</v>
      </c>
      <c r="H12" s="42">
        <v>7953</v>
      </c>
      <c r="I12" s="42">
        <v>10947</v>
      </c>
      <c r="J12" s="42">
        <v>2131</v>
      </c>
      <c r="K12" s="38">
        <f t="shared" si="1"/>
        <v>91303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156853</v>
      </c>
      <c r="C13" s="42">
        <f>+C11-C12</f>
        <v>126000</v>
      </c>
      <c r="D13" s="42">
        <f>+D11-D12</f>
        <v>168480</v>
      </c>
      <c r="E13" s="42">
        <f aca="true" t="shared" si="3" ref="E13:J13">+E11-E12</f>
        <v>82124</v>
      </c>
      <c r="F13" s="42">
        <f t="shared" si="3"/>
        <v>125396</v>
      </c>
      <c r="G13" s="42">
        <f t="shared" si="3"/>
        <v>141282</v>
      </c>
      <c r="H13" s="42">
        <f t="shared" si="3"/>
        <v>147199</v>
      </c>
      <c r="I13" s="42">
        <f t="shared" si="3"/>
        <v>190630</v>
      </c>
      <c r="J13" s="42">
        <f t="shared" si="3"/>
        <v>47864</v>
      </c>
      <c r="K13" s="38">
        <f t="shared" si="1"/>
        <v>1185828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1.093364845431395</v>
      </c>
      <c r="C18" s="39">
        <v>1.157988901706534</v>
      </c>
      <c r="D18" s="39">
        <v>1.103447071211847</v>
      </c>
      <c r="E18" s="39">
        <v>1.336126019260308</v>
      </c>
      <c r="F18" s="39">
        <v>1.014499932803633</v>
      </c>
      <c r="G18" s="39">
        <v>1.153149256706177</v>
      </c>
      <c r="H18" s="39">
        <v>1.185084607456981</v>
      </c>
      <c r="I18" s="39">
        <v>1.063461392039027</v>
      </c>
      <c r="J18" s="39">
        <v>1.095362471544858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928681.5100000001</v>
      </c>
      <c r="C20" s="36">
        <f aca="true" t="shared" si="4" ref="C20:J20">SUM(C21:C30)</f>
        <v>900591.81</v>
      </c>
      <c r="D20" s="36">
        <f t="shared" si="4"/>
        <v>1239862.01</v>
      </c>
      <c r="E20" s="36">
        <f t="shared" si="4"/>
        <v>662860.2200000001</v>
      </c>
      <c r="F20" s="36">
        <f t="shared" si="4"/>
        <v>761845.62</v>
      </c>
      <c r="G20" s="36">
        <f t="shared" si="4"/>
        <v>954384.4800000001</v>
      </c>
      <c r="H20" s="36">
        <f t="shared" si="4"/>
        <v>806673.94</v>
      </c>
      <c r="I20" s="36">
        <f t="shared" si="4"/>
        <v>1028371.8200000001</v>
      </c>
      <c r="J20" s="36">
        <f t="shared" si="4"/>
        <v>273656.72</v>
      </c>
      <c r="K20" s="36">
        <f aca="true" t="shared" si="5" ref="K20:K28">SUM(B20:J20)</f>
        <v>7556928.13</v>
      </c>
      <c r="L20"/>
      <c r="M20"/>
      <c r="N20"/>
    </row>
    <row r="21" spans="1:14" ht="16.5" customHeight="1">
      <c r="A21" s="35" t="s">
        <v>28</v>
      </c>
      <c r="B21" s="58">
        <f>ROUND((B15+B16)*B7,2)</f>
        <v>817901.22</v>
      </c>
      <c r="C21" s="58">
        <f>ROUND((C15+C16)*C7,2)</f>
        <v>742105.28</v>
      </c>
      <c r="D21" s="58">
        <f aca="true" t="shared" si="6" ref="D21:J21">ROUND((D15+D16)*D7,2)</f>
        <v>1075825.51</v>
      </c>
      <c r="E21" s="58">
        <f t="shared" si="6"/>
        <v>472203.77</v>
      </c>
      <c r="F21" s="58">
        <f t="shared" si="6"/>
        <v>720532.2</v>
      </c>
      <c r="G21" s="58">
        <f t="shared" si="6"/>
        <v>796343.16</v>
      </c>
      <c r="H21" s="58">
        <f t="shared" si="6"/>
        <v>648033.01</v>
      </c>
      <c r="I21" s="58">
        <f t="shared" si="6"/>
        <v>871572.02</v>
      </c>
      <c r="J21" s="58">
        <f t="shared" si="6"/>
        <v>239334.82</v>
      </c>
      <c r="K21" s="30">
        <f t="shared" si="5"/>
        <v>6383850.99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76363.22</v>
      </c>
      <c r="C22" s="30">
        <f t="shared" si="7"/>
        <v>117244.4</v>
      </c>
      <c r="D22" s="30">
        <f t="shared" si="7"/>
        <v>111291</v>
      </c>
      <c r="E22" s="30">
        <f t="shared" si="7"/>
        <v>158719.97</v>
      </c>
      <c r="F22" s="30">
        <f t="shared" si="7"/>
        <v>10447.67</v>
      </c>
      <c r="G22" s="30">
        <f t="shared" si="7"/>
        <v>121959.36</v>
      </c>
      <c r="H22" s="30">
        <f t="shared" si="7"/>
        <v>119940.94</v>
      </c>
      <c r="I22" s="30">
        <f t="shared" si="7"/>
        <v>55311.17</v>
      </c>
      <c r="J22" s="30">
        <f t="shared" si="7"/>
        <v>22823.56</v>
      </c>
      <c r="K22" s="30">
        <f t="shared" si="5"/>
        <v>794101.2900000002</v>
      </c>
      <c r="L22"/>
      <c r="M22"/>
      <c r="N22"/>
    </row>
    <row r="23" spans="1:14" ht="16.5" customHeight="1">
      <c r="A23" s="18" t="s">
        <v>26</v>
      </c>
      <c r="B23" s="30">
        <v>30037.05</v>
      </c>
      <c r="C23" s="30">
        <v>35195.74</v>
      </c>
      <c r="D23" s="30">
        <v>44176.11</v>
      </c>
      <c r="E23" s="30">
        <v>24738.15</v>
      </c>
      <c r="F23" s="30">
        <v>27107.59</v>
      </c>
      <c r="G23" s="30">
        <v>31958.02</v>
      </c>
      <c r="H23" s="30">
        <v>32987.77</v>
      </c>
      <c r="I23" s="30">
        <v>40214.87</v>
      </c>
      <c r="J23" s="30">
        <v>8839.64</v>
      </c>
      <c r="K23" s="30">
        <f t="shared" si="5"/>
        <v>275254.94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1254.93</v>
      </c>
      <c r="C26" s="30">
        <v>1215.54</v>
      </c>
      <c r="D26" s="30">
        <v>1674.18</v>
      </c>
      <c r="E26" s="30">
        <v>894.77</v>
      </c>
      <c r="F26" s="30">
        <v>1029.83</v>
      </c>
      <c r="G26" s="30">
        <v>1288.69</v>
      </c>
      <c r="H26" s="30">
        <v>1088.92</v>
      </c>
      <c r="I26" s="30">
        <v>1389.99</v>
      </c>
      <c r="J26" s="30">
        <v>368.6</v>
      </c>
      <c r="K26" s="30">
        <f t="shared" si="5"/>
        <v>10205.45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6904.049999999999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54875.62</v>
      </c>
      <c r="J29" s="30">
        <v>0</v>
      </c>
      <c r="K29" s="30">
        <v>54875.62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-44312.4</v>
      </c>
      <c r="C32" s="30">
        <f t="shared" si="8"/>
        <v>-52267.6</v>
      </c>
      <c r="D32" s="30">
        <f t="shared" si="8"/>
        <v>-1118492.44</v>
      </c>
      <c r="E32" s="30">
        <f t="shared" si="8"/>
        <v>-29251.2</v>
      </c>
      <c r="F32" s="30">
        <f t="shared" si="8"/>
        <v>-33475.2</v>
      </c>
      <c r="G32" s="30">
        <f t="shared" si="8"/>
        <v>-22704</v>
      </c>
      <c r="H32" s="30">
        <f t="shared" si="8"/>
        <v>-711079.6</v>
      </c>
      <c r="I32" s="30">
        <f t="shared" si="8"/>
        <v>-45940.4</v>
      </c>
      <c r="J32" s="30">
        <f t="shared" si="8"/>
        <v>-229448.66</v>
      </c>
      <c r="K32" s="30">
        <f aca="true" t="shared" si="9" ref="K32:K40">SUM(B32:J32)</f>
        <v>-2286971.5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-44312.4</v>
      </c>
      <c r="C33" s="30">
        <f t="shared" si="10"/>
        <v>-52267.6</v>
      </c>
      <c r="D33" s="30">
        <f t="shared" si="10"/>
        <v>-50318.4</v>
      </c>
      <c r="E33" s="30">
        <f t="shared" si="10"/>
        <v>-29251.2</v>
      </c>
      <c r="F33" s="30">
        <f t="shared" si="10"/>
        <v>-33475.2</v>
      </c>
      <c r="G33" s="30">
        <f t="shared" si="10"/>
        <v>-22704</v>
      </c>
      <c r="H33" s="30">
        <f t="shared" si="10"/>
        <v>-18079.6</v>
      </c>
      <c r="I33" s="30">
        <f t="shared" si="10"/>
        <v>-45940.4</v>
      </c>
      <c r="J33" s="30">
        <f t="shared" si="10"/>
        <v>-6450.4</v>
      </c>
      <c r="K33" s="30">
        <f t="shared" si="9"/>
        <v>-302799.2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-44312.4</v>
      </c>
      <c r="C34" s="30">
        <f t="shared" si="11"/>
        <v>-52267.6</v>
      </c>
      <c r="D34" s="30">
        <f t="shared" si="11"/>
        <v>-50318.4</v>
      </c>
      <c r="E34" s="30">
        <f t="shared" si="11"/>
        <v>-29251.2</v>
      </c>
      <c r="F34" s="30">
        <f t="shared" si="11"/>
        <v>-33475.2</v>
      </c>
      <c r="G34" s="30">
        <f t="shared" si="11"/>
        <v>-22704</v>
      </c>
      <c r="H34" s="30">
        <f t="shared" si="11"/>
        <v>-18079.6</v>
      </c>
      <c r="I34" s="30">
        <f t="shared" si="11"/>
        <v>-45940.4</v>
      </c>
      <c r="J34" s="30">
        <f t="shared" si="11"/>
        <v>-6450.4</v>
      </c>
      <c r="K34" s="30">
        <f t="shared" si="9"/>
        <v>-302799.2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-1068174.04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-222998.26</v>
      </c>
      <c r="K38" s="30">
        <f t="shared" si="9"/>
        <v>-1984172.3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884369.1100000001</v>
      </c>
      <c r="C55" s="27">
        <f t="shared" si="15"/>
        <v>848324.2100000001</v>
      </c>
      <c r="D55" s="27">
        <f t="shared" si="15"/>
        <v>121369.57000000007</v>
      </c>
      <c r="E55" s="27">
        <f t="shared" si="15"/>
        <v>633609.0200000001</v>
      </c>
      <c r="F55" s="27">
        <f t="shared" si="15"/>
        <v>728370.42</v>
      </c>
      <c r="G55" s="27">
        <f t="shared" si="15"/>
        <v>931680.4800000001</v>
      </c>
      <c r="H55" s="27">
        <f t="shared" si="15"/>
        <v>95594.33999999997</v>
      </c>
      <c r="I55" s="27">
        <f t="shared" si="15"/>
        <v>982431.42</v>
      </c>
      <c r="J55" s="27">
        <f t="shared" si="15"/>
        <v>44208.05999999997</v>
      </c>
      <c r="K55" s="20">
        <f>SUM(B55:J55)</f>
        <v>5269956.63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884369.11</v>
      </c>
      <c r="C61" s="10">
        <f t="shared" si="17"/>
        <v>848324.2081329711</v>
      </c>
      <c r="D61" s="10">
        <f t="shared" si="17"/>
        <v>121369.56813174603</v>
      </c>
      <c r="E61" s="10">
        <f t="shared" si="17"/>
        <v>633609.0234613322</v>
      </c>
      <c r="F61" s="10">
        <f t="shared" si="17"/>
        <v>728370.4184802361</v>
      </c>
      <c r="G61" s="10">
        <f t="shared" si="17"/>
        <v>931680.4830321291</v>
      </c>
      <c r="H61" s="10">
        <f t="shared" si="17"/>
        <v>95594.33523809002</v>
      </c>
      <c r="I61" s="10">
        <f>SUM(I62:I74)</f>
        <v>982431.4199999999</v>
      </c>
      <c r="J61" s="10">
        <f t="shared" si="17"/>
        <v>44208.05995120766</v>
      </c>
      <c r="K61" s="5">
        <f>SUM(K62:K74)</f>
        <v>5269956.626427712</v>
      </c>
      <c r="L61" s="9"/>
    </row>
    <row r="62" spans="1:12" ht="16.5" customHeight="1">
      <c r="A62" s="7" t="s">
        <v>56</v>
      </c>
      <c r="B62" s="8">
        <v>774795.78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774795.78</v>
      </c>
      <c r="L62"/>
    </row>
    <row r="63" spans="1:12" ht="16.5" customHeight="1">
      <c r="A63" s="7" t="s">
        <v>57</v>
      </c>
      <c r="B63" s="8">
        <v>109573.33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109573.33</v>
      </c>
      <c r="L63"/>
    </row>
    <row r="64" spans="1:12" ht="16.5" customHeight="1">
      <c r="A64" s="7" t="s">
        <v>4</v>
      </c>
      <c r="B64" s="6">
        <v>0</v>
      </c>
      <c r="C64" s="8">
        <v>848324.2081329711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848324.2081329711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121369.56813174603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121369.56813174603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633609.0234613322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633609.0234613322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728370.4184802361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728370.4184802361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931680.4830321291</v>
      </c>
      <c r="H68" s="6">
        <v>0</v>
      </c>
      <c r="I68" s="6">
        <v>0</v>
      </c>
      <c r="J68" s="6">
        <v>0</v>
      </c>
      <c r="K68" s="5">
        <f t="shared" si="18"/>
        <v>931680.4830321291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95594.33523809002</v>
      </c>
      <c r="I69" s="6">
        <v>0</v>
      </c>
      <c r="J69" s="6">
        <v>0</v>
      </c>
      <c r="K69" s="5">
        <f t="shared" si="18"/>
        <v>95594.33523809002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378137.85</v>
      </c>
      <c r="J71" s="6">
        <v>0</v>
      </c>
      <c r="K71" s="5">
        <f t="shared" si="18"/>
        <v>378137.85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604293.57</v>
      </c>
      <c r="J72" s="6">
        <v>0</v>
      </c>
      <c r="K72" s="5">
        <f t="shared" si="18"/>
        <v>604293.57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44208.05995120766</v>
      </c>
      <c r="K73" s="5">
        <f t="shared" si="18"/>
        <v>44208.05995120766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2024-04-18T20:15:24Z</dcterms:modified>
  <cp:category/>
  <cp:version/>
  <cp:contentType/>
  <cp:contentStatus/>
</cp:coreProperties>
</file>