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<sst xmlns="http://schemas.openxmlformats.org/spreadsheetml/2006/main" count="83" uniqueCount="82">
  <si>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</si>
  <si>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</si>
  <si>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</si>
  <si>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</si>
  <si>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</si>
  <si>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</si>
  <si>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</si>
  <si>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</si>
  <si>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</si>
  <si>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</si>
  <si>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</si>
  <si>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</si>
  <si>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</si>
  <si>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</si>
  <si>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</si>
  <si>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</si>
  <si>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</si>
  <si>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</si>
  <si>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</si>
  <si>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</si>
  <si>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</si>
  <si>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</si>
  <si>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</si>
  <si>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</si>
  <si>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</si>
  <si>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</si>
  <si>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</si>
  <si>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</si>
  <si>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</si>
  <si>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</si>
  <si>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</si>
  <si>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</si>
  <si>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</si>
  <si>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</si>
  <si>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</si>
  <si>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</si>
  <si>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</si>
  <si>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</si>
  <si>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</si>
  <si>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</si>
  <si>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</si>
  <si>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</si>
  <si>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</si>
  <si>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</si>
  <si>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</si>
  <si>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</si>
  <si>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</si>
  <si>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</si>
  <si>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</si>
  <si>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</si>
  <si>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</si>
  <si>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</si>
  <si>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</si>
  <si>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</si>
  <si>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</si>
  <si>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</si>
  <si>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</si>
  <si>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</si>
  <si>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</si>
  <si>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</si>
  <si>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</si>
  <si>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</si>
  <si>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</si>
  <si>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</si>
  <si>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</si>
  <si>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</si>
  <si>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</si>
  <si>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</si>
  <si>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</si>
  <si>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</si>
  <si>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</si>
  <si>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</si>
  <si>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</si>
  <si>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</si>
  <si>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</si>
  <si>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</si>
  <si>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</si>
  <si>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</si>
  <si>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</si>
  <si>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</si>
  <si>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11/04/24 - VENCIMENTO 18/04/24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</si>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</sst>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351521</v>
      </c>
      <c r="C7" s="46">
        <f aca="true" t="shared" si="0" ref="C7:J7">+C8+C11</f>
        <v>285957</v>
      </c>
      <c r="D7" s="46">
        <f t="shared" si="0"/>
        <v>328699</v>
      </c>
      <c r="E7" s="46">
        <f t="shared" si="0"/>
        <v>193462</v>
      </c>
      <c r="F7" s="46">
        <f t="shared" si="0"/>
        <v>250007</v>
      </c>
      <c r="G7" s="46">
        <f t="shared" si="0"/>
        <v>241884</v>
      </c>
      <c r="H7" s="46">
        <f t="shared" si="0"/>
        <v>260489</v>
      </c>
      <c r="I7" s="46">
        <f t="shared" si="0"/>
        <v>380614</v>
      </c>
      <c r="J7" s="46">
        <f t="shared" si="0"/>
        <v>121900</v>
      </c>
      <c r="K7" s="38">
        <f aca="true" t="shared" si="1" ref="K7:K13">SUM(B7:J7)</f>
        <v>2414533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14818</v>
      </c>
      <c r="C8" s="44">
        <f t="shared" si="2"/>
        <v>15086</v>
      </c>
      <c r="D8" s="44">
        <f t="shared" si="2"/>
        <v>12804</v>
      </c>
      <c r="E8" s="44">
        <f t="shared" si="2"/>
        <v>9917</v>
      </c>
      <c r="F8" s="44">
        <f t="shared" si="2"/>
        <v>10892</v>
      </c>
      <c r="G8" s="44">
        <f t="shared" si="2"/>
        <v>5914</v>
      </c>
      <c r="H8" s="44">
        <f t="shared" si="2"/>
        <v>4624</v>
      </c>
      <c r="I8" s="44">
        <f t="shared" si="2"/>
        <v>14852</v>
      </c>
      <c r="J8" s="44">
        <f t="shared" si="2"/>
        <v>3185</v>
      </c>
      <c r="K8" s="38">
        <f t="shared" si="1"/>
        <v>92092</v>
      </c>
      <c r="L8"/>
      <c r="M8"/>
      <c r="N8"/>
    </row>
    <row r="9" spans="1:14" ht="16.5" customHeight="1">
      <c r="A9" s="22" t="s">
        <v>32</v>
      </c>
      <c r="B9" s="44">
        <v>14770</v>
      </c>
      <c r="C9" s="44">
        <v>15085</v>
      </c>
      <c r="D9" s="44">
        <v>12804</v>
      </c>
      <c r="E9" s="44">
        <v>9615</v>
      </c>
      <c r="F9" s="44">
        <v>10875</v>
      </c>
      <c r="G9" s="44">
        <v>5912</v>
      </c>
      <c r="H9" s="44">
        <v>4624</v>
      </c>
      <c r="I9" s="44">
        <v>14800</v>
      </c>
      <c r="J9" s="44">
        <v>3185</v>
      </c>
      <c r="K9" s="38">
        <f t="shared" si="1"/>
        <v>91670</v>
      </c>
      <c r="L9"/>
      <c r="M9"/>
      <c r="N9"/>
    </row>
    <row r="10" spans="1:14" ht="16.5" customHeight="1">
      <c r="A10" s="22" t="s">
        <v>31</v>
      </c>
      <c r="B10" s="44">
        <v>48</v>
      </c>
      <c r="C10" s="44">
        <v>1</v>
      </c>
      <c r="D10" s="44">
        <v>0</v>
      </c>
      <c r="E10" s="44">
        <v>302</v>
      </c>
      <c r="F10" s="44">
        <v>17</v>
      </c>
      <c r="G10" s="44">
        <v>2</v>
      </c>
      <c r="H10" s="44">
        <v>0</v>
      </c>
      <c r="I10" s="44">
        <v>52</v>
      </c>
      <c r="J10" s="44">
        <v>0</v>
      </c>
      <c r="K10" s="38">
        <f t="shared" si="1"/>
        <v>422</v>
      </c>
      <c r="L10"/>
      <c r="M10"/>
      <c r="N10"/>
    </row>
    <row r="11" spans="1:14" ht="16.5" customHeight="1">
      <c r="A11" s="43" t="s">
        <v>67</v>
      </c>
      <c r="B11" s="42">
        <v>336703</v>
      </c>
      <c r="C11" s="42">
        <v>270871</v>
      </c>
      <c r="D11" s="42">
        <v>315895</v>
      </c>
      <c r="E11" s="42">
        <v>183545</v>
      </c>
      <c r="F11" s="42">
        <v>239115</v>
      </c>
      <c r="G11" s="42">
        <v>235970</v>
      </c>
      <c r="H11" s="42">
        <v>255865</v>
      </c>
      <c r="I11" s="42">
        <v>365762</v>
      </c>
      <c r="J11" s="42">
        <v>118715</v>
      </c>
      <c r="K11" s="38">
        <f t="shared" si="1"/>
        <v>2322441</v>
      </c>
      <c r="L11" s="59"/>
      <c r="M11" s="59"/>
      <c r="N11" s="59"/>
    </row>
    <row r="12" spans="1:14" ht="16.5" customHeight="1">
      <c r="A12" s="22" t="s">
        <v>79</v>
      </c>
      <c r="B12" s="42">
        <v>23434</v>
      </c>
      <c r="C12" s="42">
        <v>19718</v>
      </c>
      <c r="D12" s="42">
        <v>23935</v>
      </c>
      <c r="E12" s="42">
        <v>17236</v>
      </c>
      <c r="F12" s="42">
        <v>14782</v>
      </c>
      <c r="G12" s="42">
        <v>13943</v>
      </c>
      <c r="H12" s="42">
        <v>13303</v>
      </c>
      <c r="I12" s="42">
        <v>19591</v>
      </c>
      <c r="J12" s="42">
        <v>5267</v>
      </c>
      <c r="K12" s="38">
        <f t="shared" si="1"/>
        <v>151209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313269</v>
      </c>
      <c r="C13" s="42">
        <f>+C11-C12</f>
        <v>251153</v>
      </c>
      <c r="D13" s="42">
        <f>+D11-D12</f>
        <v>291960</v>
      </c>
      <c r="E13" s="42">
        <f aca="true" t="shared" si="3" ref="E13:J13">+E11-E12</f>
        <v>166309</v>
      </c>
      <c r="F13" s="42">
        <f t="shared" si="3"/>
        <v>224333</v>
      </c>
      <c r="G13" s="42">
        <f t="shared" si="3"/>
        <v>222027</v>
      </c>
      <c r="H13" s="42">
        <f t="shared" si="3"/>
        <v>242562</v>
      </c>
      <c r="I13" s="42">
        <f t="shared" si="3"/>
        <v>346171</v>
      </c>
      <c r="J13" s="42">
        <f t="shared" si="3"/>
        <v>113448</v>
      </c>
      <c r="K13" s="38">
        <f t="shared" si="1"/>
        <v>2171232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1.069600487430884</v>
      </c>
      <c r="C18" s="39">
        <v>1.132751991493864</v>
      </c>
      <c r="D18" s="39">
        <v>1.109668595717165</v>
      </c>
      <c r="E18" s="39">
        <v>1.323089310899327</v>
      </c>
      <c r="F18" s="39">
        <v>1.02522805202189</v>
      </c>
      <c r="G18" s="39">
        <v>1.131429324777877</v>
      </c>
      <c r="H18" s="39">
        <v>1.139633415072285</v>
      </c>
      <c r="I18" s="39">
        <v>1.035560712085158</v>
      </c>
      <c r="J18" s="39">
        <v>1.050025255991452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1762602.7599999998</v>
      </c>
      <c r="C20" s="36">
        <f aca="true" t="shared" si="4" ref="C20:J20">SUM(C21:C30)</f>
        <v>1666488.21</v>
      </c>
      <c r="D20" s="36">
        <f t="shared" si="4"/>
        <v>2077219.79</v>
      </c>
      <c r="E20" s="36">
        <f t="shared" si="4"/>
        <v>1273606.4299999997</v>
      </c>
      <c r="F20" s="36">
        <f t="shared" si="4"/>
        <v>1345697.98</v>
      </c>
      <c r="G20" s="36">
        <f t="shared" si="4"/>
        <v>1445605.08</v>
      </c>
      <c r="H20" s="36">
        <f t="shared" si="4"/>
        <v>1256707.1</v>
      </c>
      <c r="I20" s="36">
        <f t="shared" si="4"/>
        <v>1751267.2199999997</v>
      </c>
      <c r="J20" s="36">
        <f t="shared" si="4"/>
        <v>617883.23</v>
      </c>
      <c r="K20" s="36">
        <f aca="true" t="shared" si="5" ref="K20:K28">SUM(B20:J20)</f>
        <v>13197077.8</v>
      </c>
      <c r="L20"/>
      <c r="M20"/>
      <c r="N20"/>
    </row>
    <row r="21" spans="1:14" ht="16.5" customHeight="1">
      <c r="A21" s="35" t="s">
        <v>28</v>
      </c>
      <c r="B21" s="58">
        <f>ROUND((B15+B16)*B7,2)</f>
        <v>1587082.16</v>
      </c>
      <c r="C21" s="58">
        <f>ROUND((C15+C16)*C7,2)</f>
        <v>1418346.72</v>
      </c>
      <c r="D21" s="58">
        <f aca="true" t="shared" si="6" ref="D21:J21">ROUND((D15+D16)*D7,2)</f>
        <v>1807351.45</v>
      </c>
      <c r="E21" s="58">
        <f t="shared" si="6"/>
        <v>924864.44</v>
      </c>
      <c r="F21" s="58">
        <f t="shared" si="6"/>
        <v>1264810.41</v>
      </c>
      <c r="G21" s="58">
        <f t="shared" si="6"/>
        <v>1236099.81</v>
      </c>
      <c r="H21" s="58">
        <f t="shared" si="6"/>
        <v>1059929.74</v>
      </c>
      <c r="I21" s="58">
        <f t="shared" si="6"/>
        <v>1564399.66</v>
      </c>
      <c r="J21" s="58">
        <f t="shared" si="6"/>
        <v>566932.52</v>
      </c>
      <c r="K21" s="30">
        <f t="shared" si="5"/>
        <v>11429816.91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110461.69</v>
      </c>
      <c r="C22" s="30">
        <f t="shared" si="7"/>
        <v>188288.35</v>
      </c>
      <c r="D22" s="30">
        <f t="shared" si="7"/>
        <v>198209.7</v>
      </c>
      <c r="E22" s="30">
        <f t="shared" si="7"/>
        <v>298813.81</v>
      </c>
      <c r="F22" s="30">
        <f t="shared" si="7"/>
        <v>31908.7</v>
      </c>
      <c r="G22" s="30">
        <f t="shared" si="7"/>
        <v>162459.76</v>
      </c>
      <c r="H22" s="30">
        <f t="shared" si="7"/>
        <v>148001.61</v>
      </c>
      <c r="I22" s="30">
        <f t="shared" si="7"/>
        <v>55631.17</v>
      </c>
      <c r="J22" s="30">
        <f t="shared" si="7"/>
        <v>28360.94</v>
      </c>
      <c r="K22" s="30">
        <f t="shared" si="5"/>
        <v>1222135.73</v>
      </c>
      <c r="L22"/>
      <c r="M22"/>
      <c r="N22"/>
    </row>
    <row r="23" spans="1:14" ht="16.5" customHeight="1">
      <c r="A23" s="18" t="s">
        <v>26</v>
      </c>
      <c r="B23" s="30">
        <v>60515.69</v>
      </c>
      <c r="C23" s="30">
        <v>53680.13</v>
      </c>
      <c r="D23" s="30">
        <v>63092.07</v>
      </c>
      <c r="E23" s="30">
        <v>42600.42</v>
      </c>
      <c r="F23" s="30">
        <v>45167.25</v>
      </c>
      <c r="G23" s="30">
        <v>43048.18</v>
      </c>
      <c r="H23" s="30">
        <v>43142.32</v>
      </c>
      <c r="I23" s="30">
        <v>70002.84</v>
      </c>
      <c r="J23" s="30">
        <v>19801.64</v>
      </c>
      <c r="K23" s="30">
        <f t="shared" si="5"/>
        <v>441050.54000000004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1418.13</v>
      </c>
      <c r="C26" s="30">
        <v>1342.16</v>
      </c>
      <c r="D26" s="30">
        <v>1671.36</v>
      </c>
      <c r="E26" s="30">
        <v>1024.2</v>
      </c>
      <c r="F26" s="30">
        <v>1083.29</v>
      </c>
      <c r="G26" s="30">
        <v>1162.08</v>
      </c>
      <c r="H26" s="30">
        <v>1010.13</v>
      </c>
      <c r="I26" s="30">
        <v>1409.69</v>
      </c>
      <c r="J26" s="30">
        <v>498.03</v>
      </c>
      <c r="K26" s="30">
        <f t="shared" si="5"/>
        <v>10619.07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6904.049999999999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54815.71</v>
      </c>
      <c r="J29" s="30">
        <v>0</v>
      </c>
      <c r="K29" s="30"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-95914.15</v>
      </c>
      <c r="C32" s="30">
        <f t="shared" si="8"/>
        <v>-74112.9</v>
      </c>
      <c r="D32" s="30">
        <f t="shared" si="8"/>
        <v>-93936.19000000003</v>
      </c>
      <c r="E32" s="30">
        <f t="shared" si="8"/>
        <v>-83710.65</v>
      </c>
      <c r="F32" s="30">
        <f t="shared" si="8"/>
        <v>-47850</v>
      </c>
      <c r="G32" s="30">
        <f t="shared" si="8"/>
        <v>-76106.3</v>
      </c>
      <c r="H32" s="30">
        <f t="shared" si="8"/>
        <v>-29317.059999999954</v>
      </c>
      <c r="I32" s="30">
        <f t="shared" si="8"/>
        <v>-78996.91</v>
      </c>
      <c r="J32" s="30">
        <f t="shared" si="8"/>
        <v>-25293.34000000001</v>
      </c>
      <c r="K32" s="30">
        <f aca="true" t="shared" si="9" ref="K32:K40">SUM(B32:J32)</f>
        <v>-605237.4999999999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-95914.15</v>
      </c>
      <c r="C33" s="30">
        <f t="shared" si="10"/>
        <v>-74112.9</v>
      </c>
      <c r="D33" s="30">
        <f t="shared" si="10"/>
        <v>-69762.15</v>
      </c>
      <c r="E33" s="30">
        <f t="shared" si="10"/>
        <v>-83710.65</v>
      </c>
      <c r="F33" s="30">
        <f t="shared" si="10"/>
        <v>-47850</v>
      </c>
      <c r="G33" s="30">
        <f t="shared" si="10"/>
        <v>-76106.3</v>
      </c>
      <c r="H33" s="30">
        <f t="shared" si="10"/>
        <v>-29237.86</v>
      </c>
      <c r="I33" s="30">
        <f t="shared" si="10"/>
        <v>-78996.91</v>
      </c>
      <c r="J33" s="30">
        <f t="shared" si="10"/>
        <v>-18295.08</v>
      </c>
      <c r="K33" s="30">
        <f t="shared" si="9"/>
        <v>-573985.9999999999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-64988</v>
      </c>
      <c r="C34" s="30">
        <f t="shared" si="11"/>
        <v>-66374</v>
      </c>
      <c r="D34" s="30">
        <f t="shared" si="11"/>
        <v>-56337.6</v>
      </c>
      <c r="E34" s="30">
        <f t="shared" si="11"/>
        <v>-42306</v>
      </c>
      <c r="F34" s="30">
        <f t="shared" si="11"/>
        <v>-47850</v>
      </c>
      <c r="G34" s="30">
        <f t="shared" si="11"/>
        <v>-26012.8</v>
      </c>
      <c r="H34" s="30">
        <f t="shared" si="11"/>
        <v>-20345.6</v>
      </c>
      <c r="I34" s="30">
        <f t="shared" si="11"/>
        <v>-65120</v>
      </c>
      <c r="J34" s="30">
        <f t="shared" si="11"/>
        <v>-14014</v>
      </c>
      <c r="K34" s="30">
        <f t="shared" si="9"/>
        <v>-403347.99999999994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-30926.15</v>
      </c>
      <c r="C37" s="30">
        <v>-7738.9</v>
      </c>
      <c r="D37" s="30">
        <v>-13424.55</v>
      </c>
      <c r="E37" s="30">
        <v>-41404.65</v>
      </c>
      <c r="F37" s="26">
        <v>0</v>
      </c>
      <c r="G37" s="30">
        <v>-50093.5</v>
      </c>
      <c r="H37" s="30">
        <v>-8892.26</v>
      </c>
      <c r="I37" s="30">
        <v>-13876.91</v>
      </c>
      <c r="J37" s="30">
        <v>-4281.08</v>
      </c>
      <c r="K37" s="30">
        <f t="shared" si="9"/>
        <v>-170638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-79.19999999995343</v>
      </c>
      <c r="I38" s="27">
        <f t="shared" si="12"/>
        <v>0</v>
      </c>
      <c r="J38" s="27">
        <f t="shared" si="12"/>
        <v>-6998.260000000009</v>
      </c>
      <c r="K38" s="30">
        <f t="shared" si="9"/>
        <v>-31251.5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-79.2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1666688.6099999999</v>
      </c>
      <c r="C55" s="27">
        <f t="shared" si="15"/>
        <v>1592375.31</v>
      </c>
      <c r="D55" s="27">
        <f t="shared" si="15"/>
        <v>1983283.6</v>
      </c>
      <c r="E55" s="27">
        <f t="shared" si="15"/>
        <v>1189895.7799999998</v>
      </c>
      <c r="F55" s="27">
        <f t="shared" si="15"/>
        <v>1297847.98</v>
      </c>
      <c r="G55" s="27">
        <f t="shared" si="15"/>
        <v>1369498.78</v>
      </c>
      <c r="H55" s="27">
        <f t="shared" si="15"/>
        <v>1227390.04</v>
      </c>
      <c r="I55" s="27">
        <f t="shared" si="15"/>
        <v>1672270.3099999998</v>
      </c>
      <c r="J55" s="27">
        <f t="shared" si="15"/>
        <v>592589.89</v>
      </c>
      <c r="K55" s="20">
        <f>SUM(B55:J55)</f>
        <v>12591840.299999999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1666688.6099999999</v>
      </c>
      <c r="C61" s="10">
        <f t="shared" si="17"/>
        <v>1592375.31</v>
      </c>
      <c r="D61" s="10">
        <f t="shared" si="17"/>
        <v>1983283.6</v>
      </c>
      <c r="E61" s="10">
        <f t="shared" si="17"/>
        <v>1189895.78</v>
      </c>
      <c r="F61" s="10">
        <f t="shared" si="17"/>
        <v>1297847.98</v>
      </c>
      <c r="G61" s="10">
        <f t="shared" si="17"/>
        <v>1369498.78</v>
      </c>
      <c r="H61" s="10">
        <f t="shared" si="17"/>
        <v>1227390.04</v>
      </c>
      <c r="I61" s="10">
        <f>SUM(I62:I74)</f>
        <v>1672270.31</v>
      </c>
      <c r="J61" s="10">
        <f t="shared" si="17"/>
        <v>592589.89</v>
      </c>
      <c r="K61" s="5">
        <f>SUM(K62:K74)</f>
        <v>12591840.299999999</v>
      </c>
      <c r="L61" s="9"/>
    </row>
    <row r="62" spans="1:12" ht="16.5" customHeight="1">
      <c r="A62" s="7" t="s">
        <v>56</v>
      </c>
      <c r="B62" s="8">
        <v>1460019.22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1460019.22</v>
      </c>
      <c r="L62"/>
    </row>
    <row r="63" spans="1:12" ht="16.5" customHeight="1">
      <c r="A63" s="7" t="s">
        <v>57</v>
      </c>
      <c r="B63" s="8">
        <v>206669.39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206669.39</v>
      </c>
      <c r="L63"/>
    </row>
    <row r="64" spans="1:12" ht="16.5" customHeight="1">
      <c r="A64" s="7" t="s">
        <v>4</v>
      </c>
      <c r="B64" s="6">
        <v>0</v>
      </c>
      <c r="C64" s="8">
        <v>1592375.31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1592375.31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1983283.6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1983283.6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1189895.78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1189895.78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1297847.98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1297847.98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1369498.78</v>
      </c>
      <c r="H68" s="6">
        <v>0</v>
      </c>
      <c r="I68" s="6">
        <v>0</v>
      </c>
      <c r="J68" s="6">
        <v>0</v>
      </c>
      <c r="K68" s="5">
        <f t="shared" si="18"/>
        <v>1369498.78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1227390.04</v>
      </c>
      <c r="I69" s="6">
        <v>0</v>
      </c>
      <c r="J69" s="6">
        <v>0</v>
      </c>
      <c r="K69" s="5">
        <f t="shared" si="18"/>
        <v>1227390.04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613388.75</v>
      </c>
      <c r="J71" s="6">
        <v>0</v>
      </c>
      <c r="K71" s="5">
        <f t="shared" si="18"/>
        <v>613388.75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1058881.56</v>
      </c>
      <c r="J72" s="6">
        <v>0</v>
      </c>
      <c r="K72" s="5">
        <f t="shared" si="18"/>
        <v>1058881.56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592589.89</v>
      </c>
      <c r="K73" s="5">
        <f t="shared" si="18"/>
        <v>592589.89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2024-04-17T17:13:42Z</dcterms:modified>
  <cp:category/>
  <cp:version/>
  <cp:contentType/>
  <cp:contentStatus/>
</cp:coreProperties>
</file>