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<sst xmlns="http://schemas.openxmlformats.org/spreadsheetml/2006/main" count="83" uniqueCount="82">
  <si>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</si>
  <si>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</si>
  <si>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</si>
  <si>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</si>
  <si>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</si>
  <si>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</si>
  <si>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</si>
  <si>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</si>
  <si>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</si>
  <si>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</si>
  <si>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</si>
  <si>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</si>
  <si>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</si>
  <si>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</si>
  <si>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</si>
  <si>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</si>
  <si>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</si>
  <si>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</si>
  <si>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</si>
  <si>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</si>
  <si>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</si>
  <si>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</si>
  <si>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</si>
  <si>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</si>
  <si>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</si>
  <si>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</si>
  <si>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</si>
  <si>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</si>
  <si>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</si>
  <si>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</si>
  <si>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</si>
  <si>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</si>
  <si>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</si>
  <si>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</si>
  <si>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</si>
  <si>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</si>
  <si>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</si>
  <si>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</si>
  <si>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</si>
  <si>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</si>
  <si>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</si>
  <si>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</si>
  <si>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</si>
  <si>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</si>
  <si>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</si>
  <si>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</si>
  <si>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</si>
  <si>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</si>
  <si>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</si>
  <si>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</si>
  <si>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</si>
  <si>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</si>
  <si>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</si>
  <si>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</si>
  <si>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</si>
  <si>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</si>
  <si>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</si>
  <si>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</si>
  <si>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</si>
  <si>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</si>
  <si>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</si>
  <si>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</si>
  <si>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</si>
  <si>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</si>
  <si>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</si>
  <si>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</si>
  <si>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</si>
  <si>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</si>
  <si>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</si>
  <si>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</si>
  <si>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</si>
  <si>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</si>
  <si>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</si>
  <si>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</si>
  <si>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</si>
  <si>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</si>
  <si>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</si>
  <si>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</si>
  <si>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</si>
  <si>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</si>
  <si>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09/04/24 - VENCIMENTO 16/04/24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</si>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</sst>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353583</v>
      </c>
      <c r="C7" s="46">
        <f aca="true" t="shared" si="0" ref="C7:J7">+C8+C11</f>
        <v>291828</v>
      </c>
      <c r="D7" s="46">
        <f t="shared" si="0"/>
        <v>322960</v>
      </c>
      <c r="E7" s="46">
        <f t="shared" si="0"/>
        <v>195466</v>
      </c>
      <c r="F7" s="46">
        <f t="shared" si="0"/>
        <v>257660</v>
      </c>
      <c r="G7" s="46">
        <f t="shared" si="0"/>
        <v>242898</v>
      </c>
      <c r="H7" s="46">
        <f t="shared" si="0"/>
        <v>262647</v>
      </c>
      <c r="I7" s="46">
        <f t="shared" si="0"/>
        <v>382601</v>
      </c>
      <c r="J7" s="46">
        <f t="shared" si="0"/>
        <v>121033</v>
      </c>
      <c r="K7" s="38">
        <f aca="true" t="shared" si="1" ref="K7:K13">SUM(B7:J7)</f>
        <v>2430676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15109</v>
      </c>
      <c r="C8" s="44">
        <f t="shared" si="2"/>
        <v>16140</v>
      </c>
      <c r="D8" s="44">
        <f t="shared" si="2"/>
        <v>13656</v>
      </c>
      <c r="E8" s="44">
        <f t="shared" si="2"/>
        <v>10628</v>
      </c>
      <c r="F8" s="44">
        <f t="shared" si="2"/>
        <v>11632</v>
      </c>
      <c r="G8" s="44">
        <f t="shared" si="2"/>
        <v>6217</v>
      </c>
      <c r="H8" s="44">
        <f t="shared" si="2"/>
        <v>4918</v>
      </c>
      <c r="I8" s="44">
        <f t="shared" si="2"/>
        <v>15595</v>
      </c>
      <c r="J8" s="44">
        <f t="shared" si="2"/>
        <v>3369</v>
      </c>
      <c r="K8" s="38">
        <f t="shared" si="1"/>
        <v>97264</v>
      </c>
      <c r="L8"/>
      <c r="M8"/>
      <c r="N8"/>
    </row>
    <row r="9" spans="1:14" ht="16.5" customHeight="1">
      <c r="A9" s="22" t="s">
        <v>32</v>
      </c>
      <c r="B9" s="44">
        <v>15051</v>
      </c>
      <c r="C9" s="44">
        <v>16138</v>
      </c>
      <c r="D9" s="44">
        <v>13656</v>
      </c>
      <c r="E9" s="44">
        <v>10288</v>
      </c>
      <c r="F9" s="44">
        <v>11621</v>
      </c>
      <c r="G9" s="44">
        <v>6214</v>
      </c>
      <c r="H9" s="44">
        <v>4918</v>
      </c>
      <c r="I9" s="44">
        <v>15507</v>
      </c>
      <c r="J9" s="44">
        <v>3369</v>
      </c>
      <c r="K9" s="38">
        <f t="shared" si="1"/>
        <v>96762</v>
      </c>
      <c r="L9"/>
      <c r="M9"/>
      <c r="N9"/>
    </row>
    <row r="10" spans="1:14" ht="16.5" customHeight="1">
      <c r="A10" s="22" t="s">
        <v>31</v>
      </c>
      <c r="B10" s="44">
        <v>58</v>
      </c>
      <c r="C10" s="44">
        <v>2</v>
      </c>
      <c r="D10" s="44">
        <v>0</v>
      </c>
      <c r="E10" s="44">
        <v>340</v>
      </c>
      <c r="F10" s="44">
        <v>11</v>
      </c>
      <c r="G10" s="44">
        <v>3</v>
      </c>
      <c r="H10" s="44">
        <v>0</v>
      </c>
      <c r="I10" s="44">
        <v>88</v>
      </c>
      <c r="J10" s="44">
        <v>0</v>
      </c>
      <c r="K10" s="38">
        <f t="shared" si="1"/>
        <v>502</v>
      </c>
      <c r="L10"/>
      <c r="M10"/>
      <c r="N10"/>
    </row>
    <row r="11" spans="1:14" ht="16.5" customHeight="1">
      <c r="A11" s="43" t="s">
        <v>67</v>
      </c>
      <c r="B11" s="42">
        <v>338474</v>
      </c>
      <c r="C11" s="42">
        <v>275688</v>
      </c>
      <c r="D11" s="42">
        <v>309304</v>
      </c>
      <c r="E11" s="42">
        <v>184838</v>
      </c>
      <c r="F11" s="42">
        <v>246028</v>
      </c>
      <c r="G11" s="42">
        <v>236681</v>
      </c>
      <c r="H11" s="42">
        <v>257729</v>
      </c>
      <c r="I11" s="42">
        <v>367006</v>
      </c>
      <c r="J11" s="42">
        <v>117664</v>
      </c>
      <c r="K11" s="38">
        <f t="shared" si="1"/>
        <v>2333412</v>
      </c>
      <c r="L11" s="59"/>
      <c r="M11" s="59"/>
      <c r="N11" s="59"/>
    </row>
    <row r="12" spans="1:14" ht="16.5" customHeight="1">
      <c r="A12" s="22" t="s">
        <v>79</v>
      </c>
      <c r="B12" s="42">
        <v>23949</v>
      </c>
      <c r="C12" s="42">
        <v>21143</v>
      </c>
      <c r="D12" s="42">
        <v>25051</v>
      </c>
      <c r="E12" s="42">
        <v>17979</v>
      </c>
      <c r="F12" s="42">
        <v>15860</v>
      </c>
      <c r="G12" s="42">
        <v>14689</v>
      </c>
      <c r="H12" s="42">
        <v>14136</v>
      </c>
      <c r="I12" s="42">
        <v>20652</v>
      </c>
      <c r="J12" s="42">
        <v>5365</v>
      </c>
      <c r="K12" s="38">
        <f t="shared" si="1"/>
        <v>158824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314525</v>
      </c>
      <c r="C13" s="42">
        <f>+C11-C12</f>
        <v>254545</v>
      </c>
      <c r="D13" s="42">
        <f>+D11-D12</f>
        <v>284253</v>
      </c>
      <c r="E13" s="42">
        <f aca="true" t="shared" si="3" ref="E13:J13">+E11-E12</f>
        <v>166859</v>
      </c>
      <c r="F13" s="42">
        <f t="shared" si="3"/>
        <v>230168</v>
      </c>
      <c r="G13" s="42">
        <f t="shared" si="3"/>
        <v>221992</v>
      </c>
      <c r="H13" s="42">
        <f t="shared" si="3"/>
        <v>243593</v>
      </c>
      <c r="I13" s="42">
        <f t="shared" si="3"/>
        <v>346354</v>
      </c>
      <c r="J13" s="42">
        <f t="shared" si="3"/>
        <v>112299</v>
      </c>
      <c r="K13" s="38">
        <f t="shared" si="1"/>
        <v>2174588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1.063220250603175</v>
      </c>
      <c r="C18" s="39">
        <v>1.114360856674723</v>
      </c>
      <c r="D18" s="39">
        <v>1.123265293128409</v>
      </c>
      <c r="E18" s="39">
        <v>1.311208057629942</v>
      </c>
      <c r="F18" s="39">
        <v>1.006816884961994</v>
      </c>
      <c r="G18" s="39">
        <v>1.125429913837024</v>
      </c>
      <c r="H18" s="39">
        <v>1.128911823480588</v>
      </c>
      <c r="I18" s="39">
        <v>1.027651781986101</v>
      </c>
      <c r="J18" s="39">
        <v>1.050096052878766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1761856.16</v>
      </c>
      <c r="C20" s="36">
        <f aca="true" t="shared" si="4" ref="C20:J20">SUM(C21:C30)</f>
        <v>1672926.74</v>
      </c>
      <c r="D20" s="36">
        <f t="shared" si="4"/>
        <v>2065628.94</v>
      </c>
      <c r="E20" s="36">
        <f t="shared" si="4"/>
        <v>1275597.7299999997</v>
      </c>
      <c r="F20" s="36">
        <f t="shared" si="4"/>
        <v>1360724.25</v>
      </c>
      <c r="G20" s="36">
        <f t="shared" si="4"/>
        <v>1444230.29</v>
      </c>
      <c r="H20" s="36">
        <f t="shared" si="4"/>
        <v>1255444.5399999998</v>
      </c>
      <c r="I20" s="36">
        <f t="shared" si="4"/>
        <v>1745743.19</v>
      </c>
      <c r="J20" s="36">
        <f t="shared" si="4"/>
        <v>614021.7499999999</v>
      </c>
      <c r="K20" s="36">
        <f aca="true" t="shared" si="5" ref="K20:K28">SUM(B20:J20)</f>
        <v>13196173.589999998</v>
      </c>
      <c r="L20"/>
      <c r="M20"/>
      <c r="N20"/>
    </row>
    <row r="21" spans="1:14" ht="16.5" customHeight="1">
      <c r="A21" s="35" t="s">
        <v>28</v>
      </c>
      <c r="B21" s="58">
        <f>ROUND((B15+B16)*B7,2)</f>
        <v>1596391.89</v>
      </c>
      <c r="C21" s="58">
        <f>ROUND((C15+C16)*C7,2)</f>
        <v>1447466.88</v>
      </c>
      <c r="D21" s="58">
        <f aca="true" t="shared" si="6" ref="D21:J21">ROUND((D15+D16)*D7,2)</f>
        <v>1775795.56</v>
      </c>
      <c r="E21" s="58">
        <f t="shared" si="6"/>
        <v>934444.76</v>
      </c>
      <c r="F21" s="58">
        <f t="shared" si="6"/>
        <v>1303527.71</v>
      </c>
      <c r="G21" s="58">
        <f t="shared" si="6"/>
        <v>1241281.65</v>
      </c>
      <c r="H21" s="58">
        <f t="shared" si="6"/>
        <v>1068710.64</v>
      </c>
      <c r="I21" s="58">
        <f t="shared" si="6"/>
        <v>1572566.63</v>
      </c>
      <c r="J21" s="58">
        <f t="shared" si="6"/>
        <v>562900.28</v>
      </c>
      <c r="K21" s="30">
        <f t="shared" si="5"/>
        <v>11503085.999999998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100924.3</v>
      </c>
      <c r="C22" s="30">
        <f t="shared" si="7"/>
        <v>165533.55</v>
      </c>
      <c r="D22" s="30">
        <f t="shared" si="7"/>
        <v>218893.96</v>
      </c>
      <c r="E22" s="30">
        <f t="shared" si="7"/>
        <v>290806.74</v>
      </c>
      <c r="F22" s="30">
        <f t="shared" si="7"/>
        <v>8886</v>
      </c>
      <c r="G22" s="30">
        <f t="shared" si="7"/>
        <v>155693.85</v>
      </c>
      <c r="H22" s="30">
        <f t="shared" si="7"/>
        <v>137769.44</v>
      </c>
      <c r="I22" s="30">
        <f t="shared" si="7"/>
        <v>43484.27</v>
      </c>
      <c r="J22" s="30">
        <f t="shared" si="7"/>
        <v>28199.08</v>
      </c>
      <c r="K22" s="30">
        <f t="shared" si="5"/>
        <v>1150191.19</v>
      </c>
      <c r="L22"/>
      <c r="M22"/>
      <c r="N22"/>
    </row>
    <row r="23" spans="1:14" ht="16.5" customHeight="1">
      <c r="A23" s="18" t="s">
        <v>26</v>
      </c>
      <c r="B23" s="30">
        <v>59996.75</v>
      </c>
      <c r="C23" s="30">
        <v>53747.68</v>
      </c>
      <c r="D23" s="30">
        <v>62381.29</v>
      </c>
      <c r="E23" s="30">
        <v>43015.65</v>
      </c>
      <c r="F23" s="30">
        <v>44487.66</v>
      </c>
      <c r="G23" s="30">
        <v>43257.46</v>
      </c>
      <c r="H23" s="30">
        <v>43331.03</v>
      </c>
      <c r="I23" s="30">
        <v>68641.28</v>
      </c>
      <c r="J23" s="30">
        <v>20137.07</v>
      </c>
      <c r="K23" s="30">
        <f t="shared" si="5"/>
        <v>438995.87000000005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1418.13</v>
      </c>
      <c r="C26" s="30">
        <v>1347.78</v>
      </c>
      <c r="D26" s="30">
        <v>1662.92</v>
      </c>
      <c r="E26" s="30">
        <v>1027.02</v>
      </c>
      <c r="F26" s="30">
        <v>1094.55</v>
      </c>
      <c r="G26" s="30">
        <v>1162.08</v>
      </c>
      <c r="H26" s="30">
        <v>1010.13</v>
      </c>
      <c r="I26" s="30">
        <v>1406.87</v>
      </c>
      <c r="J26" s="30">
        <v>495.22</v>
      </c>
      <c r="K26" s="30">
        <f t="shared" si="5"/>
        <v>10624.699999999999</v>
      </c>
      <c r="L26" s="59"/>
      <c r="M26" s="59"/>
      <c r="N26" s="59"/>
    </row>
    <row r="27" spans="1:14" ht="16.5" customHeight="1">
      <c r="A27" s="18" t="s">
        <v>76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254.92</v>
      </c>
      <c r="G27" s="30">
        <v>262.14</v>
      </c>
      <c r="H27" s="30">
        <v>246.38</v>
      </c>
      <c r="I27" s="30">
        <v>318.65</v>
      </c>
      <c r="J27" s="30">
        <v>122.2</v>
      </c>
      <c r="K27" s="30">
        <f t="shared" si="5"/>
        <v>2470.9900000000002</v>
      </c>
      <c r="L27" s="59"/>
      <c r="M27" s="59"/>
      <c r="N27" s="59"/>
    </row>
    <row r="28" spans="1:14" ht="16.5" customHeight="1">
      <c r="A28" s="18" t="s">
        <v>77</v>
      </c>
      <c r="B28" s="30">
        <v>928.78</v>
      </c>
      <c r="C28" s="30">
        <v>859.36</v>
      </c>
      <c r="D28" s="30">
        <v>1037.51</v>
      </c>
      <c r="E28" s="30">
        <v>600.91</v>
      </c>
      <c r="F28" s="30">
        <v>644.36</v>
      </c>
      <c r="G28" s="30">
        <v>744.06</v>
      </c>
      <c r="H28" s="30">
        <v>718.82</v>
      </c>
      <c r="I28" s="30">
        <v>1031.4</v>
      </c>
      <c r="J28" s="30">
        <v>338.85</v>
      </c>
      <c r="K28" s="30">
        <f t="shared" si="5"/>
        <v>6904.049999999999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54635.99</v>
      </c>
      <c r="J29" s="30">
        <v>0</v>
      </c>
      <c r="K29" s="30">
        <v>54875.62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-150960.81</v>
      </c>
      <c r="C32" s="30">
        <f t="shared" si="8"/>
        <v>-76900.59999999999</v>
      </c>
      <c r="D32" s="30">
        <f t="shared" si="8"/>
        <v>1417719.95</v>
      </c>
      <c r="E32" s="30">
        <f t="shared" si="8"/>
        <v>-124461.01</v>
      </c>
      <c r="F32" s="30">
        <f t="shared" si="8"/>
        <v>-51132.4</v>
      </c>
      <c r="G32" s="30">
        <f t="shared" si="8"/>
        <v>-126086.70000000001</v>
      </c>
      <c r="H32" s="30">
        <f t="shared" si="8"/>
        <v>1032763.9</v>
      </c>
      <c r="I32" s="30">
        <f t="shared" si="8"/>
        <v>-94131.26000000001</v>
      </c>
      <c r="J32" s="30">
        <f t="shared" si="8"/>
        <v>294187.75</v>
      </c>
      <c r="K32" s="30">
        <f aca="true" t="shared" si="9" ref="K32:K40">SUM(B32:J32)</f>
        <v>2120998.8200000003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-150960.81</v>
      </c>
      <c r="C33" s="30">
        <f t="shared" si="10"/>
        <v>-76900.59999999999</v>
      </c>
      <c r="D33" s="30">
        <f t="shared" si="10"/>
        <v>-88106.01000000001</v>
      </c>
      <c r="E33" s="30">
        <f t="shared" si="10"/>
        <v>-124461.01</v>
      </c>
      <c r="F33" s="30">
        <f t="shared" si="10"/>
        <v>-51132.4</v>
      </c>
      <c r="G33" s="30">
        <f t="shared" si="10"/>
        <v>-126086.70000000001</v>
      </c>
      <c r="H33" s="30">
        <f t="shared" si="10"/>
        <v>-38236.100000000006</v>
      </c>
      <c r="I33" s="30">
        <f t="shared" si="10"/>
        <v>-94131.26000000001</v>
      </c>
      <c r="J33" s="30">
        <f t="shared" si="10"/>
        <v>-22813.99</v>
      </c>
      <c r="K33" s="30">
        <f t="shared" si="9"/>
        <v>-772828.88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-66224.4</v>
      </c>
      <c r="C34" s="30">
        <f t="shared" si="11"/>
        <v>-71007.2</v>
      </c>
      <c r="D34" s="30">
        <f t="shared" si="11"/>
        <v>-60086.4</v>
      </c>
      <c r="E34" s="30">
        <f t="shared" si="11"/>
        <v>-45267.2</v>
      </c>
      <c r="F34" s="30">
        <f t="shared" si="11"/>
        <v>-51132.4</v>
      </c>
      <c r="G34" s="30">
        <f t="shared" si="11"/>
        <v>-27341.6</v>
      </c>
      <c r="H34" s="30">
        <f t="shared" si="11"/>
        <v>-21639.2</v>
      </c>
      <c r="I34" s="30">
        <f t="shared" si="11"/>
        <v>-68230.8</v>
      </c>
      <c r="J34" s="30">
        <f t="shared" si="11"/>
        <v>-14823.6</v>
      </c>
      <c r="K34" s="30">
        <f t="shared" si="9"/>
        <v>-425752.79999999993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-84736.41</v>
      </c>
      <c r="C37" s="30">
        <v>-5893.4</v>
      </c>
      <c r="D37" s="30">
        <v>-28019.61</v>
      </c>
      <c r="E37" s="30">
        <v>-79193.81</v>
      </c>
      <c r="F37" s="26">
        <v>0</v>
      </c>
      <c r="G37" s="30">
        <v>-98745.1</v>
      </c>
      <c r="H37" s="30">
        <v>-16596.9</v>
      </c>
      <c r="I37" s="30">
        <v>-25900.46</v>
      </c>
      <c r="J37" s="30">
        <v>-7990.39</v>
      </c>
      <c r="K37" s="30">
        <f t="shared" si="9"/>
        <v>-347076.08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1505825.96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1071000</v>
      </c>
      <c r="I38" s="27">
        <f t="shared" si="12"/>
        <v>0</v>
      </c>
      <c r="J38" s="27">
        <f t="shared" si="12"/>
        <v>317001.74</v>
      </c>
      <c r="K38" s="30">
        <f t="shared" si="9"/>
        <v>2893827.7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3231000</v>
      </c>
      <c r="E46" s="17">
        <v>0</v>
      </c>
      <c r="F46" s="17">
        <v>0</v>
      </c>
      <c r="G46" s="17">
        <v>0</v>
      </c>
      <c r="H46" s="17">
        <v>2169000</v>
      </c>
      <c r="I46" s="17">
        <v>0</v>
      </c>
      <c r="J46" s="17">
        <v>841500</v>
      </c>
      <c r="K46" s="30">
        <f aca="true" t="shared" si="13" ref="K46:K53">SUM(B46:J46)</f>
        <v>6241500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1610895.3499999999</v>
      </c>
      <c r="C55" s="27">
        <f t="shared" si="15"/>
        <v>1596026.14</v>
      </c>
      <c r="D55" s="27">
        <f t="shared" si="15"/>
        <v>3483348.8899999997</v>
      </c>
      <c r="E55" s="27">
        <f t="shared" si="15"/>
        <v>1151136.7199999997</v>
      </c>
      <c r="F55" s="27">
        <f t="shared" si="15"/>
        <v>1309591.85</v>
      </c>
      <c r="G55" s="27">
        <f t="shared" si="15"/>
        <v>1318143.59</v>
      </c>
      <c r="H55" s="27">
        <f t="shared" si="15"/>
        <v>2288208.44</v>
      </c>
      <c r="I55" s="27">
        <f t="shared" si="15"/>
        <v>1651611.93</v>
      </c>
      <c r="J55" s="27">
        <f t="shared" si="15"/>
        <v>908209.4999999999</v>
      </c>
      <c r="K55" s="20">
        <f>SUM(B55:J55)</f>
        <v>15317172.409999998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>
        <v>0</v>
      </c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1610895.3499999999</v>
      </c>
      <c r="C61" s="10">
        <f t="shared" si="17"/>
        <v>1596026.14</v>
      </c>
      <c r="D61" s="10">
        <f t="shared" si="17"/>
        <v>3483348.89</v>
      </c>
      <c r="E61" s="10">
        <f t="shared" si="17"/>
        <v>1151136.72</v>
      </c>
      <c r="F61" s="10">
        <f t="shared" si="17"/>
        <v>1309591.85</v>
      </c>
      <c r="G61" s="10">
        <f t="shared" si="17"/>
        <v>1318143.59</v>
      </c>
      <c r="H61" s="10">
        <f t="shared" si="17"/>
        <v>2288208.44</v>
      </c>
      <c r="I61" s="10">
        <f>SUM(I62:I74)</f>
        <v>1651611.9300000002</v>
      </c>
      <c r="J61" s="10">
        <f t="shared" si="17"/>
        <v>908209.5</v>
      </c>
      <c r="K61" s="5">
        <f>SUM(K62:K74)</f>
        <v>15317172.409999998</v>
      </c>
      <c r="L61" s="9"/>
    </row>
    <row r="62" spans="1:12" ht="16.5" customHeight="1">
      <c r="A62" s="7" t="s">
        <v>56</v>
      </c>
      <c r="B62" s="8">
        <v>1410338.88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1410338.88</v>
      </c>
      <c r="L62"/>
    </row>
    <row r="63" spans="1:12" ht="16.5" customHeight="1">
      <c r="A63" s="7" t="s">
        <v>57</v>
      </c>
      <c r="B63" s="8">
        <v>200556.47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200556.47</v>
      </c>
      <c r="L63"/>
    </row>
    <row r="64" spans="1:12" ht="16.5" customHeight="1">
      <c r="A64" s="7" t="s">
        <v>4</v>
      </c>
      <c r="B64" s="6">
        <v>0</v>
      </c>
      <c r="C64" s="8">
        <v>1596026.14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1596026.14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3483348.89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3483348.89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1151136.72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1151136.72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1309591.85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1309591.85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1318143.59</v>
      </c>
      <c r="H68" s="6">
        <v>0</v>
      </c>
      <c r="I68" s="6">
        <v>0</v>
      </c>
      <c r="J68" s="6">
        <v>0</v>
      </c>
      <c r="K68" s="5">
        <f t="shared" si="18"/>
        <v>1318143.59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2288208.44</v>
      </c>
      <c r="I69" s="6">
        <v>0</v>
      </c>
      <c r="J69" s="6">
        <v>0</v>
      </c>
      <c r="K69" s="5">
        <f t="shared" si="18"/>
        <v>2288208.44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606471.9</v>
      </c>
      <c r="J71" s="6">
        <v>0</v>
      </c>
      <c r="K71" s="5">
        <f t="shared" si="18"/>
        <v>606471.9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1045140.03</v>
      </c>
      <c r="J72" s="6">
        <v>0</v>
      </c>
      <c r="K72" s="5">
        <f t="shared" si="18"/>
        <v>1045140.03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908209.5</v>
      </c>
      <c r="K73" s="5">
        <f t="shared" si="18"/>
        <v>908209.5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2024-04-15T18:11:58Z</dcterms:modified>
  <cp:category/>
  <cp:version/>
  <cp:contentType/>
  <cp:contentStatus/>
</cp:coreProperties>
</file>