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<sst xmlns="http://schemas.openxmlformats.org/spreadsheetml/2006/main" count="83" uniqueCount="82">
  <si>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</si>
  <si>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</si>
  <si>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</si>
  <si>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</si>
  <si>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</si>
  <si>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</si>
  <si>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</si>
  <si>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</si>
  <si>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</si>
  <si>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</si>
  <si>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</si>
  <si>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</si>
  <si>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</si>
  <si>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</si>
  <si>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</si>
  <si>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</si>
  <si>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</si>
  <si>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</si>
  <si>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</si>
  <si>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</si>
  <si>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</si>
  <si>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</si>
  <si>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</si>
  <si>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</si>
  <si>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</si>
  <si>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</si>
  <si>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</si>
  <si>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</si>
  <si>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</si>
  <si>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</si>
  <si>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</si>
  <si>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</si>
  <si>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</si>
  <si>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</si>
  <si>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</si>
  <si>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</si>
  <si>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</si>
  <si>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</si>
  <si>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</si>
  <si>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</si>
  <si>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</si>
  <si>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</si>
  <si>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</si>
  <si>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</si>
  <si>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</si>
  <si>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</si>
  <si>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</si>
  <si>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</si>
  <si>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</si>
  <si>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</si>
  <si>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</si>
  <si>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</si>
  <si>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</si>
  <si>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</si>
  <si>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</si>
  <si>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</si>
  <si>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</si>
  <si>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</si>
  <si>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</si>
  <si>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</si>
  <si>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</si>
  <si>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</si>
  <si>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</si>
  <si>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</si>
  <si>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</si>
  <si>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</si>
  <si>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</si>
  <si>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</si>
  <si>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</si>
  <si>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</si>
  <si>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</si>
  <si>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</si>
  <si>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</si>
  <si>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</si>
  <si>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</si>
  <si>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</si>
  <si>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</si>
  <si>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</si>
  <si>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</si>
  <si>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</si>
  <si>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08/04/24 - VENCIMENTO 15/04/24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</si>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</sst>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338169</v>
      </c>
      <c r="C7" s="46">
        <f aca="true" t="shared" si="0" ref="C7:J7">+C8+C11</f>
        <v>279402</v>
      </c>
      <c r="D7" s="46">
        <f t="shared" si="0"/>
        <v>287128</v>
      </c>
      <c r="E7" s="46">
        <f t="shared" si="0"/>
        <v>187430</v>
      </c>
      <c r="F7" s="46">
        <f t="shared" si="0"/>
        <v>240376</v>
      </c>
      <c r="G7" s="46">
        <f t="shared" si="0"/>
        <v>236333</v>
      </c>
      <c r="H7" s="46">
        <f t="shared" si="0"/>
        <v>244108</v>
      </c>
      <c r="I7" s="46">
        <f t="shared" si="0"/>
        <v>363238</v>
      </c>
      <c r="J7" s="46">
        <f t="shared" si="0"/>
        <v>115732</v>
      </c>
      <c r="K7" s="38">
        <f aca="true" t="shared" si="1" ref="K7:K13">SUM(B7:J7)</f>
        <v>2291916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15247</v>
      </c>
      <c r="C8" s="44">
        <f t="shared" si="2"/>
        <v>16207</v>
      </c>
      <c r="D8" s="44">
        <f t="shared" si="2"/>
        <v>13760</v>
      </c>
      <c r="E8" s="44">
        <f t="shared" si="2"/>
        <v>10750</v>
      </c>
      <c r="F8" s="44">
        <f t="shared" si="2"/>
        <v>11315</v>
      </c>
      <c r="G8" s="44">
        <f t="shared" si="2"/>
        <v>6530</v>
      </c>
      <c r="H8" s="44">
        <f t="shared" si="2"/>
        <v>5294</v>
      </c>
      <c r="I8" s="44">
        <f t="shared" si="2"/>
        <v>15445</v>
      </c>
      <c r="J8" s="44">
        <f t="shared" si="2"/>
        <v>3299</v>
      </c>
      <c r="K8" s="38">
        <f t="shared" si="1"/>
        <v>97847</v>
      </c>
      <c r="L8"/>
      <c r="M8"/>
      <c r="N8"/>
    </row>
    <row r="9" spans="1:14" ht="16.5" customHeight="1">
      <c r="A9" s="22" t="s">
        <v>32</v>
      </c>
      <c r="B9" s="44">
        <v>15207</v>
      </c>
      <c r="C9" s="44">
        <v>16205</v>
      </c>
      <c r="D9" s="44">
        <v>13760</v>
      </c>
      <c r="E9" s="44">
        <v>10404</v>
      </c>
      <c r="F9" s="44">
        <v>11299</v>
      </c>
      <c r="G9" s="44">
        <v>6528</v>
      </c>
      <c r="H9" s="44">
        <v>5294</v>
      </c>
      <c r="I9" s="44">
        <v>15392</v>
      </c>
      <c r="J9" s="44">
        <v>3299</v>
      </c>
      <c r="K9" s="38">
        <f t="shared" si="1"/>
        <v>97388</v>
      </c>
      <c r="L9"/>
      <c r="M9"/>
      <c r="N9"/>
    </row>
    <row r="10" spans="1:14" ht="16.5" customHeight="1">
      <c r="A10" s="22" t="s">
        <v>31</v>
      </c>
      <c r="B10" s="44">
        <v>40</v>
      </c>
      <c r="C10" s="44">
        <v>2</v>
      </c>
      <c r="D10" s="44">
        <v>0</v>
      </c>
      <c r="E10" s="44">
        <v>346</v>
      </c>
      <c r="F10" s="44">
        <v>16</v>
      </c>
      <c r="G10" s="44">
        <v>2</v>
      </c>
      <c r="H10" s="44">
        <v>0</v>
      </c>
      <c r="I10" s="44">
        <v>53</v>
      </c>
      <c r="J10" s="44">
        <v>0</v>
      </c>
      <c r="K10" s="38">
        <f t="shared" si="1"/>
        <v>459</v>
      </c>
      <c r="L10"/>
      <c r="M10"/>
      <c r="N10"/>
    </row>
    <row r="11" spans="1:14" ht="16.5" customHeight="1">
      <c r="A11" s="43" t="s">
        <v>67</v>
      </c>
      <c r="B11" s="42">
        <v>322922</v>
      </c>
      <c r="C11" s="42">
        <v>263195</v>
      </c>
      <c r="D11" s="42">
        <v>273368</v>
      </c>
      <c r="E11" s="42">
        <v>176680</v>
      </c>
      <c r="F11" s="42">
        <v>229061</v>
      </c>
      <c r="G11" s="42">
        <v>229803</v>
      </c>
      <c r="H11" s="42">
        <v>238814</v>
      </c>
      <c r="I11" s="42">
        <v>347793</v>
      </c>
      <c r="J11" s="42">
        <v>112433</v>
      </c>
      <c r="K11" s="38">
        <f t="shared" si="1"/>
        <v>2194069</v>
      </c>
      <c r="L11" s="59"/>
      <c r="M11" s="59"/>
      <c r="N11" s="59"/>
    </row>
    <row r="12" spans="1:14" ht="16.5" customHeight="1">
      <c r="A12" s="22" t="s">
        <v>79</v>
      </c>
      <c r="B12" s="42">
        <v>23219</v>
      </c>
      <c r="C12" s="42">
        <v>20704</v>
      </c>
      <c r="D12" s="42">
        <v>23324</v>
      </c>
      <c r="E12" s="42">
        <v>17361</v>
      </c>
      <c r="F12" s="42">
        <v>14919</v>
      </c>
      <c r="G12" s="42">
        <v>14812</v>
      </c>
      <c r="H12" s="42">
        <v>13966</v>
      </c>
      <c r="I12" s="42">
        <v>20478</v>
      </c>
      <c r="J12" s="42">
        <v>5329</v>
      </c>
      <c r="K12" s="38">
        <f t="shared" si="1"/>
        <v>154112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299703</v>
      </c>
      <c r="C13" s="42">
        <f>+C11-C12</f>
        <v>242491</v>
      </c>
      <c r="D13" s="42">
        <f>+D11-D12</f>
        <v>250044</v>
      </c>
      <c r="E13" s="42">
        <f aca="true" t="shared" si="3" ref="E13:J13">+E11-E12</f>
        <v>159319</v>
      </c>
      <c r="F13" s="42">
        <f t="shared" si="3"/>
        <v>214142</v>
      </c>
      <c r="G13" s="42">
        <f t="shared" si="3"/>
        <v>214991</v>
      </c>
      <c r="H13" s="42">
        <f t="shared" si="3"/>
        <v>224848</v>
      </c>
      <c r="I13" s="42">
        <f t="shared" si="3"/>
        <v>327315</v>
      </c>
      <c r="J13" s="42">
        <f t="shared" si="3"/>
        <v>107104</v>
      </c>
      <c r="K13" s="38">
        <f t="shared" si="1"/>
        <v>2039957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1.103460554773155</v>
      </c>
      <c r="C18" s="39">
        <v>1.155987244058716</v>
      </c>
      <c r="D18" s="39">
        <v>1.234040272711329</v>
      </c>
      <c r="E18" s="39">
        <v>1.358040788383016</v>
      </c>
      <c r="F18" s="39">
        <v>1.057826493721884</v>
      </c>
      <c r="G18" s="39">
        <v>1.153631247610086</v>
      </c>
      <c r="H18" s="39">
        <v>1.199809100363704</v>
      </c>
      <c r="I18" s="39">
        <v>1.070994461985525</v>
      </c>
      <c r="J18" s="39">
        <v>1.093313839616349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1749663.1400000001</v>
      </c>
      <c r="C20" s="36">
        <f aca="true" t="shared" si="4" ref="C20:J20">SUM(C21:C30)</f>
        <v>1661271.8199999998</v>
      </c>
      <c r="D20" s="36">
        <f t="shared" si="4"/>
        <v>2018272.27</v>
      </c>
      <c r="E20" s="36">
        <f t="shared" si="4"/>
        <v>1267464.6299999997</v>
      </c>
      <c r="F20" s="36">
        <f t="shared" si="4"/>
        <v>1334861.99</v>
      </c>
      <c r="G20" s="36">
        <f t="shared" si="4"/>
        <v>1440236.9000000001</v>
      </c>
      <c r="H20" s="36">
        <f t="shared" si="4"/>
        <v>1240580.9</v>
      </c>
      <c r="I20" s="36">
        <f t="shared" si="4"/>
        <v>1728590.01</v>
      </c>
      <c r="J20" s="36">
        <f t="shared" si="4"/>
        <v>611271.5</v>
      </c>
      <c r="K20" s="36">
        <f aca="true" t="shared" si="5" ref="K20:K28">SUM(B20:J20)</f>
        <v>13052213.16</v>
      </c>
      <c r="L20"/>
      <c r="M20"/>
      <c r="N20"/>
    </row>
    <row r="21" spans="1:14" ht="16.5" customHeight="1">
      <c r="A21" s="35" t="s">
        <v>28</v>
      </c>
      <c r="B21" s="58">
        <f>ROUND((B15+B16)*B7,2)</f>
        <v>1526799.22</v>
      </c>
      <c r="C21" s="58">
        <f>ROUND((C15+C16)*C7,2)</f>
        <v>1385833.92</v>
      </c>
      <c r="D21" s="58">
        <f aca="true" t="shared" si="6" ref="D21:J21">ROUND((D15+D16)*D7,2)</f>
        <v>1578773.31</v>
      </c>
      <c r="E21" s="58">
        <f t="shared" si="6"/>
        <v>896027.86</v>
      </c>
      <c r="F21" s="58">
        <f t="shared" si="6"/>
        <v>1216086.22</v>
      </c>
      <c r="G21" s="58">
        <f t="shared" si="6"/>
        <v>1207732.53</v>
      </c>
      <c r="H21" s="58">
        <f t="shared" si="6"/>
        <v>993275.45</v>
      </c>
      <c r="I21" s="58">
        <f t="shared" si="6"/>
        <v>1492980.83</v>
      </c>
      <c r="J21" s="58">
        <f t="shared" si="6"/>
        <v>538246.39</v>
      </c>
      <c r="K21" s="30">
        <f t="shared" si="5"/>
        <v>10835755.73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157963.49</v>
      </c>
      <c r="C22" s="30">
        <f t="shared" si="7"/>
        <v>216172.41</v>
      </c>
      <c r="D22" s="30">
        <f t="shared" si="7"/>
        <v>369496.54</v>
      </c>
      <c r="E22" s="30">
        <f t="shared" si="7"/>
        <v>320814.52</v>
      </c>
      <c r="F22" s="30">
        <f t="shared" si="7"/>
        <v>70322</v>
      </c>
      <c r="G22" s="30">
        <f t="shared" si="7"/>
        <v>185545.46</v>
      </c>
      <c r="H22" s="30">
        <f t="shared" si="7"/>
        <v>198465.47</v>
      </c>
      <c r="I22" s="30">
        <f t="shared" si="7"/>
        <v>105993.37</v>
      </c>
      <c r="J22" s="30">
        <f t="shared" si="7"/>
        <v>50225.84</v>
      </c>
      <c r="K22" s="30">
        <f t="shared" si="5"/>
        <v>1674999.0999999999</v>
      </c>
      <c r="L22"/>
      <c r="M22"/>
      <c r="N22"/>
    </row>
    <row r="23" spans="1:14" ht="16.5" customHeight="1">
      <c r="A23" s="18" t="s">
        <v>26</v>
      </c>
      <c r="B23" s="30">
        <v>60348.77</v>
      </c>
      <c r="C23" s="30">
        <v>53081.23</v>
      </c>
      <c r="D23" s="30">
        <v>61461.17</v>
      </c>
      <c r="E23" s="30">
        <v>43286.05</v>
      </c>
      <c r="F23" s="30">
        <v>44636.07</v>
      </c>
      <c r="G23" s="30">
        <v>42950.33</v>
      </c>
      <c r="H23" s="30">
        <v>43206.55</v>
      </c>
      <c r="I23" s="30">
        <v>68676.32</v>
      </c>
      <c r="J23" s="30">
        <v>20011.14</v>
      </c>
      <c r="K23" s="30">
        <f t="shared" si="5"/>
        <v>437657.63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1426.57</v>
      </c>
      <c r="C26" s="30">
        <v>1353.41</v>
      </c>
      <c r="D26" s="30">
        <v>1646.04</v>
      </c>
      <c r="E26" s="30">
        <v>1032.64</v>
      </c>
      <c r="F26" s="30">
        <v>1088.92</v>
      </c>
      <c r="G26" s="30">
        <v>1173.33</v>
      </c>
      <c r="H26" s="30">
        <v>1010.13</v>
      </c>
      <c r="I26" s="30">
        <v>1409.69</v>
      </c>
      <c r="J26" s="30">
        <v>498.03</v>
      </c>
      <c r="K26" s="30">
        <f t="shared" si="5"/>
        <v>10638.760000000002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644.81</v>
      </c>
      <c r="G28" s="30">
        <v>744.06</v>
      </c>
      <c r="H28" s="30">
        <v>718.82</v>
      </c>
      <c r="I28" s="30">
        <v>1036.88</v>
      </c>
      <c r="J28" s="30">
        <v>338.85</v>
      </c>
      <c r="K28" s="30">
        <f t="shared" si="5"/>
        <v>6909.98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54516.17</v>
      </c>
      <c r="J29" s="30">
        <v>0</v>
      </c>
      <c r="K29" s="30">
        <v>54875.62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-104056.5</v>
      </c>
      <c r="C32" s="30">
        <f t="shared" si="8"/>
        <v>-78054.15</v>
      </c>
      <c r="D32" s="30">
        <f t="shared" si="8"/>
        <v>-97016.49000000003</v>
      </c>
      <c r="E32" s="30">
        <f t="shared" si="8"/>
        <v>-84691</v>
      </c>
      <c r="F32" s="30">
        <f t="shared" si="8"/>
        <v>-49715.6</v>
      </c>
      <c r="G32" s="30">
        <f t="shared" si="8"/>
        <v>-80973.3</v>
      </c>
      <c r="H32" s="30">
        <f t="shared" si="8"/>
        <v>-31713.899999999998</v>
      </c>
      <c r="I32" s="30">
        <f t="shared" si="8"/>
        <v>-80865.19</v>
      </c>
      <c r="J32" s="30">
        <f t="shared" si="8"/>
        <v>-25567.72000000001</v>
      </c>
      <c r="K32" s="30">
        <f aca="true" t="shared" si="9" ref="K32:K40">SUM(B32:J32)</f>
        <v>-632653.8499999999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-104056.5</v>
      </c>
      <c r="C33" s="30">
        <f t="shared" si="10"/>
        <v>-78054.15</v>
      </c>
      <c r="D33" s="30">
        <f t="shared" si="10"/>
        <v>-72842.45</v>
      </c>
      <c r="E33" s="30">
        <f t="shared" si="10"/>
        <v>-84691</v>
      </c>
      <c r="F33" s="30">
        <f t="shared" si="10"/>
        <v>-49715.6</v>
      </c>
      <c r="G33" s="30">
        <f t="shared" si="10"/>
        <v>-80973.3</v>
      </c>
      <c r="H33" s="30">
        <f t="shared" si="10"/>
        <v>-31713.899999999998</v>
      </c>
      <c r="I33" s="30">
        <f t="shared" si="10"/>
        <v>-80865.19</v>
      </c>
      <c r="J33" s="30">
        <f t="shared" si="10"/>
        <v>-18569.46</v>
      </c>
      <c r="K33" s="30">
        <f t="shared" si="9"/>
        <v>-601481.5499999999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-66910.8</v>
      </c>
      <c r="C34" s="30">
        <f t="shared" si="11"/>
        <v>-71302</v>
      </c>
      <c r="D34" s="30">
        <f t="shared" si="11"/>
        <v>-60544</v>
      </c>
      <c r="E34" s="30">
        <f t="shared" si="11"/>
        <v>-45777.6</v>
      </c>
      <c r="F34" s="30">
        <f t="shared" si="11"/>
        <v>-49715.6</v>
      </c>
      <c r="G34" s="30">
        <f t="shared" si="11"/>
        <v>-28723.2</v>
      </c>
      <c r="H34" s="30">
        <f t="shared" si="11"/>
        <v>-23293.6</v>
      </c>
      <c r="I34" s="30">
        <f t="shared" si="11"/>
        <v>-67724.8</v>
      </c>
      <c r="J34" s="30">
        <f t="shared" si="11"/>
        <v>-14515.6</v>
      </c>
      <c r="K34" s="30">
        <f t="shared" si="9"/>
        <v>-428507.19999999995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-37145.7</v>
      </c>
      <c r="C37" s="30">
        <v>-6752.15</v>
      </c>
      <c r="D37" s="30">
        <v>-12298.45</v>
      </c>
      <c r="E37" s="30">
        <v>-38913.4</v>
      </c>
      <c r="F37" s="26">
        <v>0</v>
      </c>
      <c r="G37" s="30">
        <v>-52250.1</v>
      </c>
      <c r="H37" s="30">
        <v>-8420.3</v>
      </c>
      <c r="I37" s="30">
        <v>-13140.39</v>
      </c>
      <c r="J37" s="30">
        <v>-4053.86</v>
      </c>
      <c r="K37" s="30">
        <f t="shared" si="9"/>
        <v>-172974.34999999998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-6998.260000000009</v>
      </c>
      <c r="K38" s="30">
        <f t="shared" si="9"/>
        <v>-31172.300000000047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1645606.6400000001</v>
      </c>
      <c r="C55" s="27">
        <f t="shared" si="15"/>
        <v>1583217.67</v>
      </c>
      <c r="D55" s="27">
        <f t="shared" si="15"/>
        <v>1921255.78</v>
      </c>
      <c r="E55" s="27">
        <f t="shared" si="15"/>
        <v>1182773.6299999997</v>
      </c>
      <c r="F55" s="27">
        <f t="shared" si="15"/>
        <v>1285146.39</v>
      </c>
      <c r="G55" s="27">
        <f t="shared" si="15"/>
        <v>1359263.6</v>
      </c>
      <c r="H55" s="27">
        <f t="shared" si="15"/>
        <v>1208867</v>
      </c>
      <c r="I55" s="27">
        <f t="shared" si="15"/>
        <v>1647724.82</v>
      </c>
      <c r="J55" s="27">
        <f t="shared" si="15"/>
        <v>585703.78</v>
      </c>
      <c r="K55" s="20">
        <f>SUM(B55:J55)</f>
        <v>12419559.309999999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1645606.64</v>
      </c>
      <c r="C61" s="10">
        <f t="shared" si="17"/>
        <v>1583217.67</v>
      </c>
      <c r="D61" s="10">
        <f t="shared" si="17"/>
        <v>1921255.78</v>
      </c>
      <c r="E61" s="10">
        <f t="shared" si="17"/>
        <v>1182773.63</v>
      </c>
      <c r="F61" s="10">
        <f t="shared" si="17"/>
        <v>1285146.39</v>
      </c>
      <c r="G61" s="10">
        <f t="shared" si="17"/>
        <v>1359263.6</v>
      </c>
      <c r="H61" s="10">
        <f t="shared" si="17"/>
        <v>1208867</v>
      </c>
      <c r="I61" s="10">
        <f>SUM(I62:I74)</f>
        <v>1647724.82</v>
      </c>
      <c r="J61" s="10">
        <f t="shared" si="17"/>
        <v>585703.78</v>
      </c>
      <c r="K61" s="5">
        <f>SUM(K62:K74)</f>
        <v>12419559.309999999</v>
      </c>
      <c r="L61" s="9"/>
    </row>
    <row r="62" spans="1:12" ht="16.5" customHeight="1">
      <c r="A62" s="7" t="s">
        <v>56</v>
      </c>
      <c r="B62" s="8">
        <v>1441715.98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1441715.98</v>
      </c>
      <c r="L62"/>
    </row>
    <row r="63" spans="1:12" ht="16.5" customHeight="1">
      <c r="A63" s="7" t="s">
        <v>57</v>
      </c>
      <c r="B63" s="8">
        <v>203890.66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203890.66</v>
      </c>
      <c r="L63"/>
    </row>
    <row r="64" spans="1:12" ht="16.5" customHeight="1">
      <c r="A64" s="7" t="s">
        <v>4</v>
      </c>
      <c r="B64" s="6">
        <v>0</v>
      </c>
      <c r="C64" s="8">
        <v>1583217.67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1583217.67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1921255.78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1921255.78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1182773.63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1182773.63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1285146.39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1285146.39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1359263.6</v>
      </c>
      <c r="H68" s="6">
        <v>0</v>
      </c>
      <c r="I68" s="6">
        <v>0</v>
      </c>
      <c r="J68" s="6">
        <v>0</v>
      </c>
      <c r="K68" s="5">
        <f t="shared" si="18"/>
        <v>1359263.6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1208867</v>
      </c>
      <c r="I69" s="6">
        <v>0</v>
      </c>
      <c r="J69" s="6">
        <v>0</v>
      </c>
      <c r="K69" s="5">
        <f t="shared" si="18"/>
        <v>1208867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600430.92</v>
      </c>
      <c r="J71" s="6">
        <v>0</v>
      </c>
      <c r="K71" s="5">
        <f t="shared" si="18"/>
        <v>600430.92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1047293.9</v>
      </c>
      <c r="J72" s="6">
        <v>0</v>
      </c>
      <c r="K72" s="5">
        <f t="shared" si="18"/>
        <v>1047293.9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585703.78</v>
      </c>
      <c r="K73" s="5">
        <f t="shared" si="18"/>
        <v>585703.78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2024-04-12T14:56:45Z</dcterms:modified>
  <cp:category/>
  <cp:version/>
  <cp:contentType/>
  <cp:contentStatus/>
</cp:coreProperties>
</file>