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<sst xmlns="http://schemas.openxmlformats.org/spreadsheetml/2006/main" count="84" uniqueCount="83">
  <si>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</si>
  <si>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</si>
  <si>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</si>
  <si>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</si>
  <si>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</si>
  <si>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</si>
  <si>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</si>
  <si>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</si>
  <si>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</si>
  <si>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</si>
  <si>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</si>
  <si>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</si>
  <si>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</si>
  <si>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</si>
  <si>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</si>
  <si>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</si>
  <si>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</si>
  <si>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</si>
  <si>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</si>
  <si>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</si>
  <si>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</si>
  <si>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</si>
  <si>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</si>
  <si>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</si>
  <si>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</si>
  <si>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</si>
  <si>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</si>
  <si>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</si>
  <si>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</si>
  <si>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</si>
  <si>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</si>
  <si>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</si>
  <si>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</si>
  <si>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</si>
  <si>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</si>
  <si>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</si>
  <si>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</si>
  <si>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</si>
  <si>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</si>
  <si>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</si>
  <si>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</si>
  <si>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</si>
  <si>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</si>
  <si>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</si>
  <si>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</si>
  <si>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</si>
  <si>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</si>
  <si>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</si>
  <si>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</si>
  <si>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</si>
  <si>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</si>
  <si>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</si>
  <si>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</si>
  <si>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</si>
  <si>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</si>
  <si>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</si>
  <si>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</si>
  <si>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</si>
  <si>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</si>
  <si>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</si>
  <si>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</si>
  <si>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</si>
  <si>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</si>
  <si>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</si>
  <si>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</si>
  <si>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</si>
  <si>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</si>
  <si>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</si>
  <si>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</si>
  <si>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</si>
  <si>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</si>
  <si>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</si>
  <si>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</si>
  <si>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</si>
  <si>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</si>
  <si>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</si>
  <si>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</si>
  <si>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</si>
  <si>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</si>
  <si>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</si>
  <si>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07/04/24 - VENCIMENTO 12/04/24</t>
  </si>
  <si>
    <t>4.9. Remuneração Veículos Elétricos</t>
  </si>
  <si>
    <t>TARIFA ZERO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</si>
</sst>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2" fillId="0" borderId="4" xfId="0" applyFont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44" fontId="0" fillId="0" borderId="0" xfId="0" applyNumberFormat="1" applyAlignment="1">
      <alignment/>
    </xf>
    <xf numFmtId="1" fontId="3" fillId="36" borderId="16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2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1">
      <c r="A2" s="63" t="s">
        <v>80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50"/>
      <c r="B3" s="53"/>
      <c r="C3" s="50"/>
      <c r="D3" s="50" t="s">
        <v>48</v>
      </c>
      <c r="E3" s="52">
        <v>0</v>
      </c>
      <c r="F3" s="68" t="s">
        <v>82</v>
      </c>
      <c r="G3" s="51"/>
      <c r="H3" s="51"/>
      <c r="I3" s="51"/>
      <c r="J3" s="51"/>
      <c r="K3" s="50"/>
    </row>
    <row r="4" spans="1:11" ht="15.75">
      <c r="A4" s="64" t="s">
        <v>47</v>
      </c>
      <c r="B4" s="65" t="s">
        <v>46</v>
      </c>
      <c r="C4" s="66"/>
      <c r="D4" s="66"/>
      <c r="E4" s="66"/>
      <c r="F4" s="66"/>
      <c r="G4" s="66"/>
      <c r="H4" s="66"/>
      <c r="I4" s="66"/>
      <c r="J4" s="66"/>
      <c r="K4" s="64" t="s">
        <v>45</v>
      </c>
    </row>
    <row r="5" spans="1:11" ht="43.5" customHeight="1">
      <c r="A5" s="64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4"/>
    </row>
    <row r="6" spans="1:11" ht="18.75" customHeight="1">
      <c r="A6" s="64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4"/>
    </row>
    <row r="7" spans="1:14" ht="16.5" customHeight="1">
      <c r="A7" s="13" t="s">
        <v>33</v>
      </c>
      <c r="B7" s="46">
        <f>+B8+B11</f>
        <v>127604</v>
      </c>
      <c r="C7" s="46">
        <f aca="true" t="shared" si="0" ref="C7:J7">+C8+C11</f>
        <v>94904</v>
      </c>
      <c r="D7" s="46">
        <f t="shared" si="0"/>
        <v>132300</v>
      </c>
      <c r="E7" s="46">
        <f t="shared" si="0"/>
        <v>71323</v>
      </c>
      <c r="F7" s="46">
        <f t="shared" si="0"/>
        <v>113308</v>
      </c>
      <c r="G7" s="46">
        <f t="shared" si="0"/>
        <v>99388</v>
      </c>
      <c r="H7" s="46">
        <f t="shared" si="0"/>
        <v>115339</v>
      </c>
      <c r="I7" s="46">
        <f t="shared" si="0"/>
        <v>154959</v>
      </c>
      <c r="J7" s="46">
        <f t="shared" si="0"/>
        <v>36020</v>
      </c>
      <c r="K7" s="38">
        <f aca="true" t="shared" si="1" ref="K7:K13">SUM(B7:J7)</f>
        <v>945145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0</v>
      </c>
      <c r="C8" s="44">
        <f t="shared" si="2"/>
        <v>0</v>
      </c>
      <c r="D8" s="44">
        <f t="shared" si="2"/>
        <v>0</v>
      </c>
      <c r="E8" s="44">
        <f t="shared" si="2"/>
        <v>0</v>
      </c>
      <c r="F8" s="44">
        <f t="shared" si="2"/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38">
        <f t="shared" si="1"/>
        <v>0</v>
      </c>
      <c r="L8"/>
      <c r="M8"/>
      <c r="N8"/>
    </row>
    <row r="9" spans="1:14" ht="16.5" customHeight="1">
      <c r="A9" s="22" t="s">
        <v>32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38">
        <f t="shared" si="1"/>
        <v>0</v>
      </c>
      <c r="L9"/>
      <c r="M9"/>
      <c r="N9"/>
    </row>
    <row r="10" spans="1:14" ht="16.5" customHeight="1">
      <c r="A10" s="22" t="s">
        <v>31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38">
        <f t="shared" si="1"/>
        <v>0</v>
      </c>
      <c r="L10"/>
      <c r="M10"/>
      <c r="N10"/>
    </row>
    <row r="11" spans="1:14" ht="16.5" customHeight="1">
      <c r="A11" s="43" t="s">
        <v>67</v>
      </c>
      <c r="B11" s="42">
        <v>127604</v>
      </c>
      <c r="C11" s="42">
        <v>94904</v>
      </c>
      <c r="D11" s="42">
        <v>132300</v>
      </c>
      <c r="E11" s="42">
        <v>71323</v>
      </c>
      <c r="F11" s="42">
        <v>113308</v>
      </c>
      <c r="G11" s="42">
        <v>99388</v>
      </c>
      <c r="H11" s="42">
        <v>115339</v>
      </c>
      <c r="I11" s="42">
        <v>154959</v>
      </c>
      <c r="J11" s="42">
        <v>36020</v>
      </c>
      <c r="K11" s="38">
        <f t="shared" si="1"/>
        <v>945145</v>
      </c>
      <c r="L11" s="59"/>
      <c r="M11" s="59"/>
      <c r="N11" s="59"/>
    </row>
    <row r="12" spans="1:14" ht="16.5" customHeight="1">
      <c r="A12" s="22" t="s">
        <v>79</v>
      </c>
      <c r="B12" s="42">
        <v>7878</v>
      </c>
      <c r="C12" s="42">
        <v>5500</v>
      </c>
      <c r="D12" s="42">
        <v>8416</v>
      </c>
      <c r="E12" s="42">
        <v>5563</v>
      </c>
      <c r="F12" s="42">
        <v>6364</v>
      </c>
      <c r="G12" s="42">
        <v>4977</v>
      </c>
      <c r="H12" s="42">
        <v>5293</v>
      </c>
      <c r="I12" s="42">
        <v>6793</v>
      </c>
      <c r="J12" s="42">
        <v>1228</v>
      </c>
      <c r="K12" s="38">
        <f t="shared" si="1"/>
        <v>52012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119726</v>
      </c>
      <c r="C13" s="42">
        <f>+C11-C12</f>
        <v>89404</v>
      </c>
      <c r="D13" s="42">
        <f>+D11-D12</f>
        <v>123884</v>
      </c>
      <c r="E13" s="42">
        <f aca="true" t="shared" si="3" ref="E13:J13">+E11-E12</f>
        <v>65760</v>
      </c>
      <c r="F13" s="42">
        <f t="shared" si="3"/>
        <v>106944</v>
      </c>
      <c r="G13" s="42">
        <f t="shared" si="3"/>
        <v>94411</v>
      </c>
      <c r="H13" s="42">
        <f t="shared" si="3"/>
        <v>110046</v>
      </c>
      <c r="I13" s="42">
        <f t="shared" si="3"/>
        <v>148166</v>
      </c>
      <c r="J13" s="42">
        <f t="shared" si="3"/>
        <v>34792</v>
      </c>
      <c r="K13" s="38">
        <f t="shared" si="1"/>
        <v>893133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1.056021396922527</v>
      </c>
      <c r="C18" s="39">
        <v>1.138923000700059</v>
      </c>
      <c r="D18" s="39">
        <v>1.184678801427617</v>
      </c>
      <c r="E18" s="39">
        <v>1.301202796181848</v>
      </c>
      <c r="F18" s="39">
        <v>0.966198181354895</v>
      </c>
      <c r="G18" s="39">
        <v>1.104209374950609</v>
      </c>
      <c r="H18" s="39">
        <v>1.149996231338723</v>
      </c>
      <c r="I18" s="39">
        <v>1.044768856103694</v>
      </c>
      <c r="J18" s="39">
        <v>1.104309956489186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636820.5200000003</v>
      </c>
      <c r="C20" s="36">
        <f aca="true" t="shared" si="4" ref="C20:J20">SUM(C21:C30)</f>
        <v>566875.9600000001</v>
      </c>
      <c r="D20" s="36">
        <f t="shared" si="4"/>
        <v>899834.4700000001</v>
      </c>
      <c r="E20" s="36">
        <f t="shared" si="4"/>
        <v>470767.88999999996</v>
      </c>
      <c r="F20" s="36">
        <f t="shared" si="4"/>
        <v>578401.7200000001</v>
      </c>
      <c r="G20" s="36">
        <f t="shared" si="4"/>
        <v>583343.11</v>
      </c>
      <c r="H20" s="36">
        <f t="shared" si="4"/>
        <v>570425.25</v>
      </c>
      <c r="I20" s="36">
        <f t="shared" si="4"/>
        <v>758230.96</v>
      </c>
      <c r="J20" s="36">
        <f t="shared" si="4"/>
        <v>196428.95</v>
      </c>
      <c r="K20" s="36">
        <f aca="true" t="shared" si="5" ref="K20:K29">SUM(B20:J20)</f>
        <v>5261128.830000001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576119.3</v>
      </c>
      <c r="C21" s="58">
        <f>ROUND((C15+C16)*C7,2)</f>
        <v>470723.84</v>
      </c>
      <c r="D21" s="58">
        <f aca="true" t="shared" si="6" ref="D21:J21">ROUND((D15+D16)*D7,2)</f>
        <v>727451.55</v>
      </c>
      <c r="E21" s="58">
        <f t="shared" si="6"/>
        <v>340966.73</v>
      </c>
      <c r="F21" s="58">
        <f t="shared" si="6"/>
        <v>573236.5</v>
      </c>
      <c r="G21" s="58">
        <f t="shared" si="6"/>
        <v>507902.5</v>
      </c>
      <c r="H21" s="58">
        <f t="shared" si="6"/>
        <v>469314.39</v>
      </c>
      <c r="I21" s="58">
        <f t="shared" si="6"/>
        <v>636912.48</v>
      </c>
      <c r="J21" s="58">
        <f t="shared" si="6"/>
        <v>167521.82</v>
      </c>
      <c r="K21" s="30">
        <f t="shared" si="5"/>
        <v>4470149.11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32275.01</v>
      </c>
      <c r="C22" s="30">
        <f t="shared" si="7"/>
        <v>65394.37</v>
      </c>
      <c r="D22" s="30">
        <f t="shared" si="7"/>
        <v>134344.88</v>
      </c>
      <c r="E22" s="30">
        <f t="shared" si="7"/>
        <v>102700.13</v>
      </c>
      <c r="F22" s="30">
        <f t="shared" si="7"/>
        <v>-19376.44</v>
      </c>
      <c r="G22" s="30">
        <f t="shared" si="7"/>
        <v>52928.2</v>
      </c>
      <c r="H22" s="30">
        <f t="shared" si="7"/>
        <v>70395.39</v>
      </c>
      <c r="I22" s="30">
        <f t="shared" si="7"/>
        <v>28513.84</v>
      </c>
      <c r="J22" s="30">
        <f t="shared" si="7"/>
        <v>17474.19</v>
      </c>
      <c r="K22" s="30">
        <f t="shared" si="5"/>
        <v>484649.57000000007</v>
      </c>
      <c r="L22"/>
      <c r="M22"/>
      <c r="N22"/>
    </row>
    <row r="23" spans="1:14" ht="16.5" customHeight="1">
      <c r="A23" s="18" t="s">
        <v>26</v>
      </c>
      <c r="B23" s="30">
        <v>24040.56</v>
      </c>
      <c r="C23" s="30">
        <v>24804.22</v>
      </c>
      <c r="D23" s="30">
        <v>29361.73</v>
      </c>
      <c r="E23" s="30">
        <v>19866.12</v>
      </c>
      <c r="F23" s="30">
        <v>20702.03</v>
      </c>
      <c r="G23" s="30">
        <v>18520.71</v>
      </c>
      <c r="H23" s="30">
        <v>24963.86</v>
      </c>
      <c r="I23" s="30">
        <v>31412.85</v>
      </c>
      <c r="J23" s="30">
        <v>8754.54</v>
      </c>
      <c r="K23" s="30">
        <f t="shared" si="5"/>
        <v>202426.62</v>
      </c>
      <c r="L23"/>
      <c r="M23"/>
      <c r="N23"/>
    </row>
    <row r="24" spans="1:14" ht="16.5" customHeight="1">
      <c r="A24" s="18" t="s">
        <v>25</v>
      </c>
      <c r="B24" s="30">
        <v>1829.05</v>
      </c>
      <c r="C24" s="34">
        <v>3658.1</v>
      </c>
      <c r="D24" s="34">
        <v>5487.15</v>
      </c>
      <c r="E24" s="30">
        <v>5487.15</v>
      </c>
      <c r="F24" s="30">
        <v>1829.05</v>
      </c>
      <c r="G24" s="34">
        <v>1829.05</v>
      </c>
      <c r="H24" s="34">
        <v>3658.1</v>
      </c>
      <c r="I24" s="34">
        <v>3658.1</v>
      </c>
      <c r="J24" s="34">
        <v>1829.05</v>
      </c>
      <c r="K24" s="30">
        <f t="shared" si="5"/>
        <v>29264.799999999992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1260.56</v>
      </c>
      <c r="C26" s="30">
        <v>1122.68</v>
      </c>
      <c r="D26" s="30">
        <v>1781.1</v>
      </c>
      <c r="E26" s="30">
        <v>931.35</v>
      </c>
      <c r="F26" s="30">
        <v>1145.19</v>
      </c>
      <c r="G26" s="30">
        <v>1156.45</v>
      </c>
      <c r="H26" s="30">
        <v>1128.31</v>
      </c>
      <c r="I26" s="30">
        <v>1502.54</v>
      </c>
      <c r="J26" s="30">
        <v>388.3</v>
      </c>
      <c r="K26" s="30">
        <f t="shared" si="5"/>
        <v>10416.48</v>
      </c>
      <c r="L26" s="59"/>
      <c r="M26" s="59"/>
      <c r="N26" s="59"/>
    </row>
    <row r="27" spans="1:14" ht="16.5" customHeight="1">
      <c r="A27" s="18" t="s">
        <v>76</v>
      </c>
      <c r="B27" s="30">
        <v>367.26</v>
      </c>
      <c r="C27" s="30">
        <v>313.39</v>
      </c>
      <c r="D27" s="30">
        <v>370.55</v>
      </c>
      <c r="E27" s="30">
        <v>215.5</v>
      </c>
      <c r="F27" s="30">
        <v>244.4</v>
      </c>
      <c r="G27" s="30">
        <v>262.14</v>
      </c>
      <c r="H27" s="30">
        <v>246.38</v>
      </c>
      <c r="I27" s="30">
        <v>318.65</v>
      </c>
      <c r="J27" s="30">
        <v>122.2</v>
      </c>
      <c r="K27" s="30">
        <f t="shared" si="5"/>
        <v>2460.4700000000003</v>
      </c>
      <c r="L27" s="59"/>
      <c r="M27" s="59"/>
      <c r="N27" s="59"/>
    </row>
    <row r="28" spans="1:14" ht="16.5" customHeight="1">
      <c r="A28" s="18" t="s">
        <v>77</v>
      </c>
      <c r="B28" s="30">
        <v>928.78</v>
      </c>
      <c r="C28" s="30">
        <v>859.36</v>
      </c>
      <c r="D28" s="30">
        <v>1037.51</v>
      </c>
      <c r="E28" s="30">
        <v>600.91</v>
      </c>
      <c r="F28" s="30">
        <v>620.99</v>
      </c>
      <c r="G28" s="30">
        <v>744.06</v>
      </c>
      <c r="H28" s="30">
        <v>718.82</v>
      </c>
      <c r="I28" s="30">
        <v>1036.88</v>
      </c>
      <c r="J28" s="30">
        <v>338.85</v>
      </c>
      <c r="K28" s="30">
        <f t="shared" si="5"/>
        <v>6886.159999999999</v>
      </c>
      <c r="L28" s="59"/>
      <c r="M28" s="59"/>
      <c r="N28" s="59"/>
    </row>
    <row r="29" spans="1:14" ht="16.5" customHeight="1">
      <c r="A29" s="61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54875.62</v>
      </c>
      <c r="J29" s="30">
        <v>0</v>
      </c>
      <c r="K29" s="30">
        <f t="shared" si="5"/>
        <v>54875.62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0</v>
      </c>
      <c r="C32" s="30">
        <f t="shared" si="8"/>
        <v>0</v>
      </c>
      <c r="D32" s="30">
        <f t="shared" si="8"/>
        <v>-510174.04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-378000</v>
      </c>
      <c r="I32" s="30">
        <f t="shared" si="8"/>
        <v>0</v>
      </c>
      <c r="J32" s="30">
        <f t="shared" si="8"/>
        <v>-114998.26</v>
      </c>
      <c r="K32" s="30">
        <f aca="true" t="shared" si="9" ref="K32:K40">SUM(B32:J32)</f>
        <v>-1003172.3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0</v>
      </c>
      <c r="C33" s="30">
        <f t="shared" si="10"/>
        <v>0</v>
      </c>
      <c r="D33" s="30">
        <f t="shared" si="10"/>
        <v>0</v>
      </c>
      <c r="E33" s="30">
        <f t="shared" si="10"/>
        <v>0</v>
      </c>
      <c r="F33" s="30">
        <f t="shared" si="10"/>
        <v>0</v>
      </c>
      <c r="G33" s="30">
        <f t="shared" si="10"/>
        <v>0</v>
      </c>
      <c r="H33" s="30">
        <f t="shared" si="10"/>
        <v>0</v>
      </c>
      <c r="I33" s="30">
        <f t="shared" si="10"/>
        <v>0</v>
      </c>
      <c r="J33" s="30">
        <f t="shared" si="10"/>
        <v>0</v>
      </c>
      <c r="K33" s="30">
        <f t="shared" si="9"/>
        <v>0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0</v>
      </c>
      <c r="C34" s="30">
        <f t="shared" si="11"/>
        <v>0</v>
      </c>
      <c r="D34" s="30">
        <f t="shared" si="11"/>
        <v>0</v>
      </c>
      <c r="E34" s="30">
        <f t="shared" si="11"/>
        <v>0</v>
      </c>
      <c r="F34" s="30">
        <f t="shared" si="11"/>
        <v>0</v>
      </c>
      <c r="G34" s="30">
        <f t="shared" si="11"/>
        <v>0</v>
      </c>
      <c r="H34" s="30">
        <f t="shared" si="11"/>
        <v>0</v>
      </c>
      <c r="I34" s="30">
        <f t="shared" si="11"/>
        <v>0</v>
      </c>
      <c r="J34" s="30">
        <f t="shared" si="11"/>
        <v>0</v>
      </c>
      <c r="K34" s="30">
        <f t="shared" si="9"/>
        <v>0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-510174.04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-378000</v>
      </c>
      <c r="I38" s="27">
        <f t="shared" si="12"/>
        <v>0</v>
      </c>
      <c r="J38" s="27">
        <f t="shared" si="12"/>
        <v>-114998.26</v>
      </c>
      <c r="K38" s="30">
        <f t="shared" si="9"/>
        <v>-1003172.3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-24174.04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-6998.26</v>
      </c>
      <c r="K39" s="30">
        <f t="shared" si="9"/>
        <v>-31172.300000000003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-486000</v>
      </c>
      <c r="E47" s="17">
        <v>0</v>
      </c>
      <c r="F47" s="17">
        <v>0</v>
      </c>
      <c r="G47" s="17">
        <v>0</v>
      </c>
      <c r="H47" s="17">
        <v>-378000</v>
      </c>
      <c r="I47" s="17">
        <v>0</v>
      </c>
      <c r="J47" s="17">
        <v>-108000</v>
      </c>
      <c r="K47" s="30">
        <f t="shared" si="13"/>
        <v>-972000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636820.5200000003</v>
      </c>
      <c r="C55" s="27">
        <f t="shared" si="15"/>
        <v>566875.9600000001</v>
      </c>
      <c r="D55" s="27">
        <f t="shared" si="15"/>
        <v>389660.4300000001</v>
      </c>
      <c r="E55" s="27">
        <f t="shared" si="15"/>
        <v>470767.88999999996</v>
      </c>
      <c r="F55" s="27">
        <f t="shared" si="15"/>
        <v>578401.7200000001</v>
      </c>
      <c r="G55" s="27">
        <f t="shared" si="15"/>
        <v>583343.11</v>
      </c>
      <c r="H55" s="27">
        <f t="shared" si="15"/>
        <v>192425.25</v>
      </c>
      <c r="I55" s="27">
        <f t="shared" si="15"/>
        <v>758230.96</v>
      </c>
      <c r="J55" s="27">
        <f t="shared" si="15"/>
        <v>81430.69000000002</v>
      </c>
      <c r="K55" s="20">
        <f>SUM(B55:J55)</f>
        <v>4257956.53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 s="67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636820.52</v>
      </c>
      <c r="C61" s="10">
        <f t="shared" si="17"/>
        <v>566875.9583538268</v>
      </c>
      <c r="D61" s="10">
        <f t="shared" si="17"/>
        <v>389660.43033057207</v>
      </c>
      <c r="E61" s="10">
        <f t="shared" si="17"/>
        <v>470767.89245307393</v>
      </c>
      <c r="F61" s="10">
        <f t="shared" si="17"/>
        <v>578401.7237547776</v>
      </c>
      <c r="G61" s="10">
        <f t="shared" si="17"/>
        <v>583343.1120351473</v>
      </c>
      <c r="H61" s="10">
        <f t="shared" si="17"/>
        <v>192425.2497948584</v>
      </c>
      <c r="I61" s="10">
        <f>SUM(I62:I74)</f>
        <v>758230.96</v>
      </c>
      <c r="J61" s="10">
        <f t="shared" si="17"/>
        <v>81430.69374024871</v>
      </c>
      <c r="K61" s="5">
        <f>SUM(K62:K74)</f>
        <v>4257956.540462505</v>
      </c>
      <c r="L61" s="9"/>
    </row>
    <row r="62" spans="1:12" ht="16.5" customHeight="1">
      <c r="A62" s="7" t="s">
        <v>56</v>
      </c>
      <c r="B62" s="8">
        <v>558618.96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558618.96</v>
      </c>
      <c r="L62"/>
    </row>
    <row r="63" spans="1:12" ht="16.5" customHeight="1">
      <c r="A63" s="7" t="s">
        <v>57</v>
      </c>
      <c r="B63" s="8">
        <v>78201.56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78201.56</v>
      </c>
      <c r="L63"/>
    </row>
    <row r="64" spans="1:12" ht="16.5" customHeight="1">
      <c r="A64" s="7" t="s">
        <v>4</v>
      </c>
      <c r="B64" s="6">
        <v>0</v>
      </c>
      <c r="C64" s="8">
        <v>566875.9583538268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566875.9583538268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389660.43033057207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389660.43033057207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470767.89245307393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470767.89245307393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578401.7237547776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578401.7237547776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583343.1120351473</v>
      </c>
      <c r="H68" s="6">
        <v>0</v>
      </c>
      <c r="I68" s="6">
        <v>0</v>
      </c>
      <c r="J68" s="6">
        <v>0</v>
      </c>
      <c r="K68" s="5">
        <f t="shared" si="18"/>
        <v>583343.1120351473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192425.2497948584</v>
      </c>
      <c r="I69" s="6">
        <v>0</v>
      </c>
      <c r="J69" s="6">
        <v>0</v>
      </c>
      <c r="K69" s="5">
        <f t="shared" si="18"/>
        <v>192425.2497948584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309813.17</v>
      </c>
      <c r="J71" s="6">
        <v>0</v>
      </c>
      <c r="K71" s="5">
        <f t="shared" si="18"/>
        <v>309813.17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448417.79</v>
      </c>
      <c r="J72" s="6">
        <v>0</v>
      </c>
      <c r="K72" s="5">
        <f t="shared" si="18"/>
        <v>448417.79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81430.69374024871</v>
      </c>
      <c r="K73" s="5">
        <f t="shared" si="18"/>
        <v>81430.69374024871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2024-04-11T17:00:21Z</dcterms:modified>
  <cp:category/>
  <cp:version/>
  <cp:contentType/>
  <cp:contentStatus/>
</cp:coreProperties>
</file>