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<sst xmlns="http://schemas.openxmlformats.org/spreadsheetml/2006/main" count="83" uniqueCount="82">
  <si>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</si>
  <si>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</si>
  <si>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</si>
  <si>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</si>
  <si>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</si>
  <si>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</si>
  <si>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</si>
  <si>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</si>
  <si>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</si>
  <si>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</si>
  <si>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</si>
  <si>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</si>
  <si>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</si>
  <si>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</si>
  <si>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</si>
  <si>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</si>
  <si>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</si>
  <si>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</si>
  <si>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</si>
  <si>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</si>
  <si>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</si>
  <si>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</si>
  <si>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</si>
  <si>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</si>
  <si>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</si>
  <si>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</si>
  <si>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</si>
  <si>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</si>
  <si>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</si>
  <si>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</si>
  <si>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</si>
  <si>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</si>
  <si>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</si>
  <si>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</si>
  <si>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</si>
  <si>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</si>
  <si>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</si>
  <si>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</si>
  <si>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</si>
  <si>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</si>
  <si>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</si>
  <si>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</si>
  <si>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</si>
  <si>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</si>
  <si>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</si>
  <si>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</si>
  <si>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</si>
  <si>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</si>
  <si>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</si>
  <si>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</si>
  <si>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</si>
  <si>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</si>
  <si>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</si>
  <si>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</si>
  <si>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</si>
  <si>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</si>
  <si>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</si>
  <si>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</si>
  <si>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</si>
  <si>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</si>
  <si>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</si>
  <si>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</si>
  <si>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</si>
  <si>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</si>
  <si>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</si>
  <si>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</si>
  <si>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</si>
  <si>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</si>
  <si>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</si>
  <si>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</si>
  <si>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</si>
  <si>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</si>
  <si>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</si>
  <si>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</si>
  <si>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</si>
  <si>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</si>
  <si>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</si>
  <si>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</si>
  <si>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</si>
  <si>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</si>
  <si>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05/04/24 - VENCIMENTO 12/04/24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</si>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</sst>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347911</v>
      </c>
      <c r="C7" s="46">
        <f aca="true" t="shared" si="0" ref="C7:J7">+C8+C11</f>
        <v>282412</v>
      </c>
      <c r="D7" s="46">
        <f t="shared" si="0"/>
        <v>301309</v>
      </c>
      <c r="E7" s="46">
        <f t="shared" si="0"/>
        <v>188663</v>
      </c>
      <c r="F7" s="46">
        <f t="shared" si="0"/>
        <v>246900</v>
      </c>
      <c r="G7" s="46">
        <f t="shared" si="0"/>
        <v>245301</v>
      </c>
      <c r="H7" s="46">
        <f t="shared" si="0"/>
        <v>260515</v>
      </c>
      <c r="I7" s="46">
        <f t="shared" si="0"/>
        <v>374924</v>
      </c>
      <c r="J7" s="46">
        <f t="shared" si="0"/>
        <v>116781</v>
      </c>
      <c r="K7" s="38">
        <f aca="true" t="shared" si="1" ref="K7:K13">SUM(B7:J7)</f>
        <v>2364716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15910</v>
      </c>
      <c r="C8" s="44">
        <f t="shared" si="2"/>
        <v>16090</v>
      </c>
      <c r="D8" s="44">
        <f t="shared" si="2"/>
        <v>13467</v>
      </c>
      <c r="E8" s="44">
        <f t="shared" si="2"/>
        <v>10410</v>
      </c>
      <c r="F8" s="44">
        <f t="shared" si="2"/>
        <v>11786</v>
      </c>
      <c r="G8" s="44">
        <f t="shared" si="2"/>
        <v>6701</v>
      </c>
      <c r="H8" s="44">
        <f t="shared" si="2"/>
        <v>5313</v>
      </c>
      <c r="I8" s="44">
        <f t="shared" si="2"/>
        <v>16070</v>
      </c>
      <c r="J8" s="44">
        <f t="shared" si="2"/>
        <v>3206</v>
      </c>
      <c r="K8" s="38">
        <f t="shared" si="1"/>
        <v>98953</v>
      </c>
      <c r="L8"/>
      <c r="M8"/>
      <c r="N8"/>
    </row>
    <row r="9" spans="1:14" ht="16.5" customHeight="1">
      <c r="A9" s="22" t="s">
        <v>32</v>
      </c>
      <c r="B9" s="44">
        <v>15869</v>
      </c>
      <c r="C9" s="44">
        <v>16086</v>
      </c>
      <c r="D9" s="44">
        <v>13467</v>
      </c>
      <c r="E9" s="44">
        <v>10064</v>
      </c>
      <c r="F9" s="44">
        <v>11770</v>
      </c>
      <c r="G9" s="44">
        <v>6699</v>
      </c>
      <c r="H9" s="44">
        <v>5313</v>
      </c>
      <c r="I9" s="44">
        <v>15992</v>
      </c>
      <c r="J9" s="44">
        <v>3206</v>
      </c>
      <c r="K9" s="38">
        <f t="shared" si="1"/>
        <v>98466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4</v>
      </c>
      <c r="D10" s="44">
        <v>0</v>
      </c>
      <c r="E10" s="44">
        <v>346</v>
      </c>
      <c r="F10" s="44">
        <v>16</v>
      </c>
      <c r="G10" s="44">
        <v>2</v>
      </c>
      <c r="H10" s="44">
        <v>0</v>
      </c>
      <c r="I10" s="44">
        <v>78</v>
      </c>
      <c r="J10" s="44">
        <v>0</v>
      </c>
      <c r="K10" s="38">
        <f t="shared" si="1"/>
        <v>487</v>
      </c>
      <c r="L10"/>
      <c r="M10"/>
      <c r="N10"/>
    </row>
    <row r="11" spans="1:14" ht="16.5" customHeight="1">
      <c r="A11" s="43" t="s">
        <v>67</v>
      </c>
      <c r="B11" s="42">
        <v>332001</v>
      </c>
      <c r="C11" s="42">
        <v>266322</v>
      </c>
      <c r="D11" s="42">
        <v>287842</v>
      </c>
      <c r="E11" s="42">
        <v>178253</v>
      </c>
      <c r="F11" s="42">
        <v>235114</v>
      </c>
      <c r="G11" s="42">
        <v>238600</v>
      </c>
      <c r="H11" s="42">
        <v>255202</v>
      </c>
      <c r="I11" s="42">
        <v>358854</v>
      </c>
      <c r="J11" s="42">
        <v>113575</v>
      </c>
      <c r="K11" s="38">
        <f t="shared" si="1"/>
        <v>2265763</v>
      </c>
      <c r="L11" s="59"/>
      <c r="M11" s="59"/>
      <c r="N11" s="59"/>
    </row>
    <row r="12" spans="1:14" ht="16.5" customHeight="1">
      <c r="A12" s="22" t="s">
        <v>79</v>
      </c>
      <c r="B12" s="42">
        <v>24321</v>
      </c>
      <c r="C12" s="42">
        <v>21152</v>
      </c>
      <c r="D12" s="42">
        <v>24081</v>
      </c>
      <c r="E12" s="42">
        <v>17514</v>
      </c>
      <c r="F12" s="42">
        <v>15240</v>
      </c>
      <c r="G12" s="42">
        <v>15024</v>
      </c>
      <c r="H12" s="42">
        <v>14256</v>
      </c>
      <c r="I12" s="42">
        <v>20916</v>
      </c>
      <c r="J12" s="42">
        <v>5368</v>
      </c>
      <c r="K12" s="38">
        <f t="shared" si="1"/>
        <v>157872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307680</v>
      </c>
      <c r="C13" s="42">
        <f>+C11-C12</f>
        <v>245170</v>
      </c>
      <c r="D13" s="42">
        <f>+D11-D12</f>
        <v>263761</v>
      </c>
      <c r="E13" s="42">
        <f aca="true" t="shared" si="3" ref="E13:J13">+E11-E12</f>
        <v>160739</v>
      </c>
      <c r="F13" s="42">
        <f t="shared" si="3"/>
        <v>219874</v>
      </c>
      <c r="G13" s="42">
        <f t="shared" si="3"/>
        <v>223576</v>
      </c>
      <c r="H13" s="42">
        <f t="shared" si="3"/>
        <v>240946</v>
      </c>
      <c r="I13" s="42">
        <f t="shared" si="3"/>
        <v>337938</v>
      </c>
      <c r="J13" s="42">
        <f t="shared" si="3"/>
        <v>108207</v>
      </c>
      <c r="K13" s="38">
        <f t="shared" si="1"/>
        <v>2107891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1.076105320484461</v>
      </c>
      <c r="C18" s="39">
        <v>1.147066189918762</v>
      </c>
      <c r="D18" s="39">
        <v>1.185997992834029</v>
      </c>
      <c r="E18" s="39">
        <v>1.33991633551565</v>
      </c>
      <c r="F18" s="39">
        <v>0.998958625620417</v>
      </c>
      <c r="G18" s="39">
        <v>1.113767803430839</v>
      </c>
      <c r="H18" s="39">
        <v>1.136132605587439</v>
      </c>
      <c r="I18" s="39">
        <v>1.043754300434493</v>
      </c>
      <c r="J18" s="39">
        <v>1.090098613567097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1755544.31</v>
      </c>
      <c r="C20" s="36">
        <f aca="true" t="shared" si="4" ref="C20:J20">SUM(C21:C30)</f>
        <v>1667234.0000000002</v>
      </c>
      <c r="D20" s="36">
        <f t="shared" si="4"/>
        <v>2034565.3800000001</v>
      </c>
      <c r="E20" s="36">
        <f t="shared" si="4"/>
        <v>1258373.72</v>
      </c>
      <c r="F20" s="36">
        <f t="shared" si="4"/>
        <v>1295035.65</v>
      </c>
      <c r="G20" s="36">
        <f t="shared" si="4"/>
        <v>1442713.0499999998</v>
      </c>
      <c r="H20" s="36">
        <f t="shared" si="4"/>
        <v>1253187.94</v>
      </c>
      <c r="I20" s="36">
        <f t="shared" si="4"/>
        <v>1738027.3699999999</v>
      </c>
      <c r="J20" s="36">
        <f t="shared" si="4"/>
        <v>614856.6299999999</v>
      </c>
      <c r="K20" s="36">
        <f aca="true" t="shared" si="5" ref="K20:K29">SUM(B20:J20)</f>
        <v>13059538.049999997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1570783.37</v>
      </c>
      <c r="C21" s="58">
        <f>ROUND((C15+C16)*C7,2)</f>
        <v>1400763.52</v>
      </c>
      <c r="D21" s="58">
        <f aca="true" t="shared" si="6" ref="D21:J21">ROUND((D15+D16)*D7,2)</f>
        <v>1656747.54</v>
      </c>
      <c r="E21" s="58">
        <f t="shared" si="6"/>
        <v>901922.34</v>
      </c>
      <c r="F21" s="58">
        <f t="shared" si="6"/>
        <v>1249091.79</v>
      </c>
      <c r="G21" s="58">
        <f t="shared" si="6"/>
        <v>1253561.7</v>
      </c>
      <c r="H21" s="58">
        <f t="shared" si="6"/>
        <v>1060035.54</v>
      </c>
      <c r="I21" s="58">
        <f t="shared" si="6"/>
        <v>1541012.62</v>
      </c>
      <c r="J21" s="58">
        <f t="shared" si="6"/>
        <v>543125.07</v>
      </c>
      <c r="K21" s="30">
        <f t="shared" si="5"/>
        <v>11177043.490000002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119544.97</v>
      </c>
      <c r="C22" s="30">
        <f t="shared" si="7"/>
        <v>206004.95</v>
      </c>
      <c r="D22" s="30">
        <f t="shared" si="7"/>
        <v>308151.72</v>
      </c>
      <c r="E22" s="30">
        <f t="shared" si="7"/>
        <v>306578.14</v>
      </c>
      <c r="F22" s="30">
        <f t="shared" si="7"/>
        <v>-1300.77</v>
      </c>
      <c r="G22" s="30">
        <f t="shared" si="7"/>
        <v>142614.96</v>
      </c>
      <c r="H22" s="30">
        <f t="shared" si="7"/>
        <v>144305.4</v>
      </c>
      <c r="I22" s="30">
        <f t="shared" si="7"/>
        <v>67425.93</v>
      </c>
      <c r="J22" s="30">
        <f t="shared" si="7"/>
        <v>48934.82</v>
      </c>
      <c r="K22" s="30">
        <f t="shared" si="5"/>
        <v>1342260.1199999999</v>
      </c>
      <c r="L22"/>
      <c r="M22"/>
      <c r="N22"/>
    </row>
    <row r="23" spans="1:14" ht="16.5" customHeight="1">
      <c r="A23" s="18" t="s">
        <v>26</v>
      </c>
      <c r="B23" s="30">
        <v>60669.94</v>
      </c>
      <c r="C23" s="30">
        <v>54284.08</v>
      </c>
      <c r="D23" s="30">
        <v>61124.87</v>
      </c>
      <c r="E23" s="30">
        <v>42551.11</v>
      </c>
      <c r="F23" s="30">
        <v>43500.66</v>
      </c>
      <c r="G23" s="30">
        <v>42533.44</v>
      </c>
      <c r="H23" s="30">
        <v>43210.75</v>
      </c>
      <c r="I23" s="30">
        <v>68672.12</v>
      </c>
      <c r="J23" s="30">
        <v>20008.61</v>
      </c>
      <c r="K23" s="30">
        <f t="shared" si="5"/>
        <v>436555.57999999996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1420.94</v>
      </c>
      <c r="C26" s="30">
        <v>1350.6</v>
      </c>
      <c r="D26" s="30">
        <v>1646.04</v>
      </c>
      <c r="E26" s="30">
        <v>1018.57</v>
      </c>
      <c r="F26" s="30">
        <v>1049.53</v>
      </c>
      <c r="G26" s="30">
        <v>1167.7</v>
      </c>
      <c r="H26" s="30">
        <v>1012.95</v>
      </c>
      <c r="I26" s="30">
        <v>1406.87</v>
      </c>
      <c r="J26" s="30">
        <v>498.03</v>
      </c>
      <c r="K26" s="30">
        <f t="shared" si="5"/>
        <v>10571.230000000001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2460.4700000000003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620.99</v>
      </c>
      <c r="G28" s="30">
        <v>744.06</v>
      </c>
      <c r="H28" s="30">
        <v>718.82</v>
      </c>
      <c r="I28" s="30">
        <v>1036.88</v>
      </c>
      <c r="J28" s="30">
        <v>338.85</v>
      </c>
      <c r="K28" s="30">
        <f t="shared" si="5"/>
        <v>6886.159999999999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54496.2</v>
      </c>
      <c r="J29" s="30">
        <v>0</v>
      </c>
      <c r="K29" s="30">
        <f t="shared" si="5"/>
        <v>54496.2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-116841.49</v>
      </c>
      <c r="C32" s="30">
        <f t="shared" si="8"/>
        <v>-90653.51999999999</v>
      </c>
      <c r="D32" s="30">
        <f t="shared" si="8"/>
        <v>-143947.2000000001</v>
      </c>
      <c r="E32" s="30">
        <f t="shared" si="8"/>
        <v>-87827.51000000001</v>
      </c>
      <c r="F32" s="30">
        <f t="shared" si="8"/>
        <v>-61786.56</v>
      </c>
      <c r="G32" s="30">
        <f t="shared" si="8"/>
        <v>-228804.71</v>
      </c>
      <c r="H32" s="30">
        <f t="shared" si="8"/>
        <v>-75300.95000000007</v>
      </c>
      <c r="I32" s="30">
        <f t="shared" si="8"/>
        <v>-89588.02</v>
      </c>
      <c r="J32" s="30">
        <f t="shared" si="8"/>
        <v>-25490.78000000001</v>
      </c>
      <c r="K32" s="30">
        <f aca="true" t="shared" si="9" ref="K32:K40">SUM(B32:J32)</f>
        <v>-920240.7400000002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-110077</v>
      </c>
      <c r="C33" s="30">
        <f t="shared" si="10"/>
        <v>-76590.79999999999</v>
      </c>
      <c r="D33" s="30">
        <f t="shared" si="10"/>
        <v>-69966.6</v>
      </c>
      <c r="E33" s="30">
        <f t="shared" si="10"/>
        <v>-87827.51000000001</v>
      </c>
      <c r="F33" s="30">
        <f t="shared" si="10"/>
        <v>-51788</v>
      </c>
      <c r="G33" s="30">
        <f t="shared" si="10"/>
        <v>-80217.6</v>
      </c>
      <c r="H33" s="30">
        <f t="shared" si="10"/>
        <v>-32487.63</v>
      </c>
      <c r="I33" s="30">
        <f t="shared" si="10"/>
        <v>-84582.18000000001</v>
      </c>
      <c r="J33" s="30">
        <f t="shared" si="10"/>
        <v>-18492.52</v>
      </c>
      <c r="K33" s="30">
        <f t="shared" si="9"/>
        <v>-612029.8400000001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-69823.6</v>
      </c>
      <c r="C34" s="30">
        <f t="shared" si="11"/>
        <v>-70778.4</v>
      </c>
      <c r="D34" s="30">
        <f t="shared" si="11"/>
        <v>-59254.8</v>
      </c>
      <c r="E34" s="30">
        <f t="shared" si="11"/>
        <v>-44281.6</v>
      </c>
      <c r="F34" s="30">
        <f t="shared" si="11"/>
        <v>-51788</v>
      </c>
      <c r="G34" s="30">
        <f t="shared" si="11"/>
        <v>-29475.6</v>
      </c>
      <c r="H34" s="30">
        <f t="shared" si="11"/>
        <v>-23377.2</v>
      </c>
      <c r="I34" s="30">
        <f t="shared" si="11"/>
        <v>-70364.8</v>
      </c>
      <c r="J34" s="30">
        <f t="shared" si="11"/>
        <v>-14106.4</v>
      </c>
      <c r="K34" s="30">
        <f t="shared" si="9"/>
        <v>-433250.4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-40253.4</v>
      </c>
      <c r="C37" s="30">
        <v>-5812.4</v>
      </c>
      <c r="D37" s="30">
        <v>-10711.8</v>
      </c>
      <c r="E37" s="30">
        <v>-43545.91</v>
      </c>
      <c r="F37" s="26">
        <v>0</v>
      </c>
      <c r="G37" s="30">
        <v>-50742</v>
      </c>
      <c r="H37" s="30">
        <v>-9110.43</v>
      </c>
      <c r="I37" s="30">
        <v>-14217.38</v>
      </c>
      <c r="J37" s="30">
        <v>-4386.12</v>
      </c>
      <c r="K37" s="30">
        <f t="shared" si="9"/>
        <v>-178779.44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-6764.49</v>
      </c>
      <c r="C38" s="27">
        <f t="shared" si="12"/>
        <v>-14062.72</v>
      </c>
      <c r="D38" s="27">
        <f t="shared" si="12"/>
        <v>-73980.6000000001</v>
      </c>
      <c r="E38" s="27">
        <f t="shared" si="12"/>
        <v>0</v>
      </c>
      <c r="F38" s="27">
        <f t="shared" si="12"/>
        <v>-9998.56</v>
      </c>
      <c r="G38" s="27">
        <f t="shared" si="12"/>
        <v>-148587.11</v>
      </c>
      <c r="H38" s="27">
        <f t="shared" si="12"/>
        <v>-42813.320000000065</v>
      </c>
      <c r="I38" s="27">
        <f t="shared" si="12"/>
        <v>-5005.84</v>
      </c>
      <c r="J38" s="27">
        <f t="shared" si="12"/>
        <v>-6998.260000000009</v>
      </c>
      <c r="K38" s="30">
        <f t="shared" si="9"/>
        <v>-308210.9000000002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-6764.49</v>
      </c>
      <c r="C40" s="27">
        <v>-14062.72</v>
      </c>
      <c r="D40" s="27">
        <v>-49806.56</v>
      </c>
      <c r="E40" s="27">
        <v>0</v>
      </c>
      <c r="F40" s="27">
        <v>-9998.56</v>
      </c>
      <c r="G40" s="27">
        <v>-148587.11</v>
      </c>
      <c r="H40" s="27">
        <v>-42813.32</v>
      </c>
      <c r="I40" s="27">
        <v>-5005.84</v>
      </c>
      <c r="J40" s="27">
        <v>0</v>
      </c>
      <c r="K40" s="30">
        <f t="shared" si="9"/>
        <v>-277038.6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1638702.82</v>
      </c>
      <c r="C55" s="27">
        <f t="shared" si="15"/>
        <v>1576580.4800000002</v>
      </c>
      <c r="D55" s="27">
        <f t="shared" si="15"/>
        <v>1890618.18</v>
      </c>
      <c r="E55" s="27">
        <f t="shared" si="15"/>
        <v>1170546.21</v>
      </c>
      <c r="F55" s="27">
        <f t="shared" si="15"/>
        <v>1233249.0899999999</v>
      </c>
      <c r="G55" s="27">
        <f t="shared" si="15"/>
        <v>1213908.3399999999</v>
      </c>
      <c r="H55" s="27">
        <f t="shared" si="15"/>
        <v>1177886.9899999998</v>
      </c>
      <c r="I55" s="27">
        <f t="shared" si="15"/>
        <v>1648439.3499999999</v>
      </c>
      <c r="J55" s="27">
        <f t="shared" si="15"/>
        <v>589365.8499999999</v>
      </c>
      <c r="K55" s="20">
        <f>SUM(B55:J55)</f>
        <v>12139297.31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1638702.8199999998</v>
      </c>
      <c r="C61" s="10">
        <f t="shared" si="17"/>
        <v>1576580.48</v>
      </c>
      <c r="D61" s="10">
        <f t="shared" si="17"/>
        <v>1890618.18</v>
      </c>
      <c r="E61" s="10">
        <f t="shared" si="17"/>
        <v>1170546.21</v>
      </c>
      <c r="F61" s="10">
        <f t="shared" si="17"/>
        <v>1233249.09</v>
      </c>
      <c r="G61" s="10">
        <f t="shared" si="17"/>
        <v>1213908.34</v>
      </c>
      <c r="H61" s="10">
        <f t="shared" si="17"/>
        <v>1177886.99</v>
      </c>
      <c r="I61" s="10">
        <f>SUM(I62:I74)</f>
        <v>1648439.35</v>
      </c>
      <c r="J61" s="10">
        <f t="shared" si="17"/>
        <v>589365.85</v>
      </c>
      <c r="K61" s="5">
        <f>SUM(K62:K74)</f>
        <v>12139297.309999999</v>
      </c>
      <c r="L61" s="9"/>
    </row>
    <row r="62" spans="1:12" ht="16.5" customHeight="1">
      <c r="A62" s="7" t="s">
        <v>56</v>
      </c>
      <c r="B62" s="8">
        <v>1436159.15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1436159.15</v>
      </c>
      <c r="L62"/>
    </row>
    <row r="63" spans="1:12" ht="16.5" customHeight="1">
      <c r="A63" s="7" t="s">
        <v>57</v>
      </c>
      <c r="B63" s="8">
        <v>202543.67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202543.67</v>
      </c>
      <c r="L63"/>
    </row>
    <row r="64" spans="1:12" ht="16.5" customHeight="1">
      <c r="A64" s="7" t="s">
        <v>4</v>
      </c>
      <c r="B64" s="6">
        <v>0</v>
      </c>
      <c r="C64" s="8">
        <v>1576580.48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1576580.48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1890618.18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1890618.18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1170546.21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1170546.21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1233249.09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1233249.09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1213908.34</v>
      </c>
      <c r="H68" s="6">
        <v>0</v>
      </c>
      <c r="I68" s="6">
        <v>0</v>
      </c>
      <c r="J68" s="6">
        <v>0</v>
      </c>
      <c r="K68" s="5">
        <f t="shared" si="18"/>
        <v>1213908.34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1177886.99</v>
      </c>
      <c r="I69" s="6">
        <v>0</v>
      </c>
      <c r="J69" s="6">
        <v>0</v>
      </c>
      <c r="K69" s="5">
        <f t="shared" si="18"/>
        <v>1177886.99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600361.61</v>
      </c>
      <c r="J71" s="6">
        <v>0</v>
      </c>
      <c r="K71" s="5">
        <f t="shared" si="18"/>
        <v>600361.61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1048077.74</v>
      </c>
      <c r="J72" s="6">
        <v>0</v>
      </c>
      <c r="K72" s="5">
        <f t="shared" si="18"/>
        <v>1048077.74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589365.85</v>
      </c>
      <c r="K73" s="5">
        <f t="shared" si="18"/>
        <v>589365.85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2024-04-11T16:49:40Z</dcterms:modified>
  <cp:category/>
  <cp:version/>
  <cp:contentType/>
  <cp:contentStatus/>
</cp:coreProperties>
</file>