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<sst xmlns="http://schemas.openxmlformats.org/spreadsheetml/2006/main" count="83" uniqueCount="82">
  <si>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</si>
  <si>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</si>
  <si>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</si>
  <si>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</si>
  <si>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</si>
  <si>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</si>
  <si>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</si>
  <si>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</si>
  <si>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</si>
  <si>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</si>
  <si>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</si>
  <si>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</si>
  <si>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</si>
  <si>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</si>
  <si>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</si>
  <si>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</si>
  <si>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</si>
  <si>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</si>
  <si>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</si>
  <si>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</si>
  <si>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</si>
  <si>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</si>
  <si>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</si>
  <si>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</si>
  <si>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</si>
  <si>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</si>
  <si>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</si>
  <si>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</si>
  <si>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</si>
  <si>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</si>
  <si>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</si>
  <si>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</si>
  <si>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</si>
  <si>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</si>
  <si>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</si>
  <si>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</si>
  <si>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</si>
  <si>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</si>
  <si>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</si>
  <si>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</si>
  <si>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</si>
  <si>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</si>
  <si>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</si>
  <si>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</si>
  <si>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</si>
  <si>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</si>
  <si>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</si>
  <si>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</si>
  <si>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</si>
  <si>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</si>
  <si>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</si>
  <si>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</si>
  <si>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</si>
  <si>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</si>
  <si>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</si>
  <si>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</si>
  <si>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</si>
  <si>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</si>
  <si>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</si>
  <si>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</si>
  <si>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</si>
  <si>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</si>
  <si>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</si>
  <si>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</si>
  <si>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</si>
  <si>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</si>
  <si>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</si>
  <si>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</si>
  <si>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</si>
  <si>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</si>
  <si>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</si>
  <si>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</si>
  <si>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</si>
  <si>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</si>
  <si>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</si>
  <si>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</si>
  <si>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</si>
  <si>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</si>
  <si>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</si>
  <si>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</si>
  <si>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03/04/24 - VENCIMENTO 10/04/24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</si>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</sst>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354720</v>
      </c>
      <c r="C7" s="46">
        <f aca="true" t="shared" si="0" ref="C7:J7">+C8+C11</f>
        <v>291018</v>
      </c>
      <c r="D7" s="46">
        <f t="shared" si="0"/>
        <v>308393</v>
      </c>
      <c r="E7" s="46">
        <f t="shared" si="0"/>
        <v>194179</v>
      </c>
      <c r="F7" s="46">
        <f t="shared" si="0"/>
        <v>251563</v>
      </c>
      <c r="G7" s="46">
        <f t="shared" si="0"/>
        <v>247452</v>
      </c>
      <c r="H7" s="46">
        <f t="shared" si="0"/>
        <v>263683</v>
      </c>
      <c r="I7" s="46">
        <f t="shared" si="0"/>
        <v>384391</v>
      </c>
      <c r="J7" s="46">
        <f t="shared" si="0"/>
        <v>122650</v>
      </c>
      <c r="K7" s="38">
        <f aca="true" t="shared" si="1" ref="K7:K13">SUM(B7:J7)</f>
        <v>2418049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15119</v>
      </c>
      <c r="C8" s="44">
        <f t="shared" si="2"/>
        <v>15801</v>
      </c>
      <c r="D8" s="44">
        <f t="shared" si="2"/>
        <v>12799</v>
      </c>
      <c r="E8" s="44">
        <f t="shared" si="2"/>
        <v>10053</v>
      </c>
      <c r="F8" s="44">
        <f t="shared" si="2"/>
        <v>11344</v>
      </c>
      <c r="G8" s="44">
        <f t="shared" si="2"/>
        <v>6363</v>
      </c>
      <c r="H8" s="44">
        <f t="shared" si="2"/>
        <v>4802</v>
      </c>
      <c r="I8" s="44">
        <f t="shared" si="2"/>
        <v>15862</v>
      </c>
      <c r="J8" s="44">
        <f t="shared" si="2"/>
        <v>3283</v>
      </c>
      <c r="K8" s="38">
        <f t="shared" si="1"/>
        <v>95426</v>
      </c>
      <c r="L8"/>
      <c r="M8"/>
      <c r="N8"/>
    </row>
    <row r="9" spans="1:14" ht="16.5" customHeight="1">
      <c r="A9" s="22" t="s">
        <v>32</v>
      </c>
      <c r="B9" s="44">
        <v>15068</v>
      </c>
      <c r="C9" s="44">
        <v>15800</v>
      </c>
      <c r="D9" s="44">
        <v>12799</v>
      </c>
      <c r="E9" s="44">
        <v>9736</v>
      </c>
      <c r="F9" s="44">
        <v>11327</v>
      </c>
      <c r="G9" s="44">
        <v>6361</v>
      </c>
      <c r="H9" s="44">
        <v>4802</v>
      </c>
      <c r="I9" s="44">
        <v>15797</v>
      </c>
      <c r="J9" s="44">
        <v>3283</v>
      </c>
      <c r="K9" s="38">
        <f t="shared" si="1"/>
        <v>94973</v>
      </c>
      <c r="L9"/>
      <c r="M9"/>
      <c r="N9"/>
    </row>
    <row r="10" spans="1:14" ht="16.5" customHeight="1">
      <c r="A10" s="22" t="s">
        <v>31</v>
      </c>
      <c r="B10" s="44">
        <v>51</v>
      </c>
      <c r="C10" s="44">
        <v>1</v>
      </c>
      <c r="D10" s="44">
        <v>0</v>
      </c>
      <c r="E10" s="44">
        <v>317</v>
      </c>
      <c r="F10" s="44">
        <v>17</v>
      </c>
      <c r="G10" s="44">
        <v>2</v>
      </c>
      <c r="H10" s="44">
        <v>0</v>
      </c>
      <c r="I10" s="44">
        <v>65</v>
      </c>
      <c r="J10" s="44">
        <v>0</v>
      </c>
      <c r="K10" s="38">
        <f t="shared" si="1"/>
        <v>453</v>
      </c>
      <c r="L10"/>
      <c r="M10"/>
      <c r="N10"/>
    </row>
    <row r="11" spans="1:14" ht="16.5" customHeight="1">
      <c r="A11" s="43" t="s">
        <v>67</v>
      </c>
      <c r="B11" s="42">
        <v>339601</v>
      </c>
      <c r="C11" s="42">
        <v>275217</v>
      </c>
      <c r="D11" s="42">
        <v>295594</v>
      </c>
      <c r="E11" s="42">
        <v>184126</v>
      </c>
      <c r="F11" s="42">
        <v>240219</v>
      </c>
      <c r="G11" s="42">
        <v>241089</v>
      </c>
      <c r="H11" s="42">
        <v>258881</v>
      </c>
      <c r="I11" s="42">
        <v>368529</v>
      </c>
      <c r="J11" s="42">
        <v>119367</v>
      </c>
      <c r="K11" s="38">
        <f t="shared" si="1"/>
        <v>2322623</v>
      </c>
      <c r="L11" s="59"/>
      <c r="M11" s="59"/>
      <c r="N11" s="59"/>
    </row>
    <row r="12" spans="1:14" ht="16.5" customHeight="1">
      <c r="A12" s="22" t="s">
        <v>79</v>
      </c>
      <c r="B12" s="42">
        <v>24451</v>
      </c>
      <c r="C12" s="42">
        <v>20930</v>
      </c>
      <c r="D12" s="42">
        <v>24138</v>
      </c>
      <c r="E12" s="42">
        <v>17618</v>
      </c>
      <c r="F12" s="42">
        <v>15409</v>
      </c>
      <c r="G12" s="42">
        <v>14950</v>
      </c>
      <c r="H12" s="42">
        <v>13899</v>
      </c>
      <c r="I12" s="42">
        <v>20321</v>
      </c>
      <c r="J12" s="42">
        <v>5309</v>
      </c>
      <c r="K12" s="38">
        <f t="shared" si="1"/>
        <v>157025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315150</v>
      </c>
      <c r="C13" s="42">
        <f>+C11-C12</f>
        <v>254287</v>
      </c>
      <c r="D13" s="42">
        <f>+D11-D12</f>
        <v>271456</v>
      </c>
      <c r="E13" s="42">
        <f aca="true" t="shared" si="3" ref="E13:J13">+E11-E12</f>
        <v>166508</v>
      </c>
      <c r="F13" s="42">
        <f t="shared" si="3"/>
        <v>224810</v>
      </c>
      <c r="G13" s="42">
        <f t="shared" si="3"/>
        <v>226139</v>
      </c>
      <c r="H13" s="42">
        <f t="shared" si="3"/>
        <v>244982</v>
      </c>
      <c r="I13" s="42">
        <f t="shared" si="3"/>
        <v>348208</v>
      </c>
      <c r="J13" s="42">
        <f t="shared" si="3"/>
        <v>114058</v>
      </c>
      <c r="K13" s="38">
        <f t="shared" si="1"/>
        <v>2165598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1.07883269654485</v>
      </c>
      <c r="C18" s="39">
        <v>1.133033207788894</v>
      </c>
      <c r="D18" s="39">
        <v>1.173380416780414</v>
      </c>
      <c r="E18" s="39">
        <v>1.336552749551402</v>
      </c>
      <c r="F18" s="39">
        <v>0.993689971430694</v>
      </c>
      <c r="G18" s="39">
        <v>1.125600262895999</v>
      </c>
      <c r="H18" s="39">
        <v>1.145829119585585</v>
      </c>
      <c r="I18" s="39">
        <v>1.038018396288538</v>
      </c>
      <c r="J18" s="39">
        <v>1.053826293829188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1793454.1800000002</v>
      </c>
      <c r="C20" s="36">
        <f aca="true" t="shared" si="4" ref="C20:J20">SUM(C21:C30)</f>
        <v>1696041.6</v>
      </c>
      <c r="D20" s="36">
        <f t="shared" si="4"/>
        <v>2060318.88</v>
      </c>
      <c r="E20" s="36">
        <f t="shared" si="4"/>
        <v>1289927.4399999997</v>
      </c>
      <c r="F20" s="36">
        <f t="shared" si="4"/>
        <v>1311114.78</v>
      </c>
      <c r="G20" s="36">
        <f t="shared" si="4"/>
        <v>1469823.86</v>
      </c>
      <c r="H20" s="36">
        <f t="shared" si="4"/>
        <v>1277688.6400000001</v>
      </c>
      <c r="I20" s="36">
        <f t="shared" si="4"/>
        <v>1770020.5099999998</v>
      </c>
      <c r="J20" s="36">
        <f t="shared" si="4"/>
        <v>623806.78</v>
      </c>
      <c r="K20" s="36">
        <f aca="true" t="shared" si="5" ref="K20:K29">SUM(B20:J20)</f>
        <v>13292196.67</v>
      </c>
      <c r="L20"/>
      <c r="M20"/>
      <c r="N20"/>
    </row>
    <row r="21" spans="1:14" ht="16.5" customHeight="1">
      <c r="A21" s="35" t="s">
        <v>28</v>
      </c>
      <c r="B21" s="58">
        <f>ROUND((B15+B16)*B7,2)</f>
        <v>1601525.33</v>
      </c>
      <c r="C21" s="58">
        <f>ROUND((C15+C16)*C7,2)</f>
        <v>1443449.28</v>
      </c>
      <c r="D21" s="58">
        <f aca="true" t="shared" si="6" ref="D21:J21">ROUND((D15+D16)*D7,2)</f>
        <v>1695698.91</v>
      </c>
      <c r="E21" s="58">
        <f t="shared" si="6"/>
        <v>928292.13</v>
      </c>
      <c r="F21" s="58">
        <f t="shared" si="6"/>
        <v>1272682.37</v>
      </c>
      <c r="G21" s="58">
        <f t="shared" si="6"/>
        <v>1264553.96</v>
      </c>
      <c r="H21" s="58">
        <f t="shared" si="6"/>
        <v>1072926.13</v>
      </c>
      <c r="I21" s="58">
        <f t="shared" si="6"/>
        <v>1579923.89</v>
      </c>
      <c r="J21" s="58">
        <f t="shared" si="6"/>
        <v>570420.62</v>
      </c>
      <c r="K21" s="30">
        <f t="shared" si="5"/>
        <v>11429472.62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126252.56</v>
      </c>
      <c r="C22" s="30">
        <f t="shared" si="7"/>
        <v>192026.69</v>
      </c>
      <c r="D22" s="30">
        <f t="shared" si="7"/>
        <v>294000.98</v>
      </c>
      <c r="E22" s="30">
        <f t="shared" si="7"/>
        <v>312419.27</v>
      </c>
      <c r="F22" s="30">
        <f t="shared" si="7"/>
        <v>-8030.66</v>
      </c>
      <c r="G22" s="30">
        <f t="shared" si="7"/>
        <v>158828.31</v>
      </c>
      <c r="H22" s="30">
        <f t="shared" si="7"/>
        <v>156463.87</v>
      </c>
      <c r="I22" s="30">
        <f t="shared" si="7"/>
        <v>60066.17</v>
      </c>
      <c r="J22" s="30">
        <f t="shared" si="7"/>
        <v>30703.63</v>
      </c>
      <c r="K22" s="30">
        <f t="shared" si="5"/>
        <v>1322730.8199999998</v>
      </c>
      <c r="L22"/>
      <c r="M22"/>
      <c r="N22"/>
    </row>
    <row r="23" spans="1:14" ht="16.5" customHeight="1">
      <c r="A23" s="18" t="s">
        <v>26</v>
      </c>
      <c r="B23" s="30">
        <v>61124.63</v>
      </c>
      <c r="C23" s="30">
        <v>54384.18</v>
      </c>
      <c r="D23" s="30">
        <v>62083.37</v>
      </c>
      <c r="E23" s="30">
        <v>41885.46</v>
      </c>
      <c r="F23" s="30">
        <v>42724.53</v>
      </c>
      <c r="G23" s="30">
        <v>42435.82</v>
      </c>
      <c r="H23" s="30">
        <v>42656.77</v>
      </c>
      <c r="I23" s="30">
        <v>68929.07</v>
      </c>
      <c r="J23" s="30">
        <v>19894.4</v>
      </c>
      <c r="K23" s="30">
        <f t="shared" si="5"/>
        <v>436118.23000000004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1350.6</v>
      </c>
      <c r="D26" s="30">
        <v>1640.41</v>
      </c>
      <c r="E26" s="30">
        <v>1027.02</v>
      </c>
      <c r="F26" s="30">
        <v>1043.9</v>
      </c>
      <c r="G26" s="30">
        <v>1170.52</v>
      </c>
      <c r="H26" s="30">
        <v>1018.57</v>
      </c>
      <c r="I26" s="30">
        <v>1409.69</v>
      </c>
      <c r="J26" s="30">
        <v>498.03</v>
      </c>
      <c r="K26" s="30">
        <f t="shared" si="5"/>
        <v>10585.310000000001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2460.4700000000003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621.19</v>
      </c>
      <c r="G28" s="30">
        <v>744.06</v>
      </c>
      <c r="H28" s="30">
        <v>718.82</v>
      </c>
      <c r="I28" s="30">
        <v>1039.01</v>
      </c>
      <c r="J28" s="30">
        <v>338.85</v>
      </c>
      <c r="K28" s="30">
        <f t="shared" si="5"/>
        <v>6888.49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54675.93</v>
      </c>
      <c r="J29" s="30">
        <v>0</v>
      </c>
      <c r="K29" s="30">
        <f t="shared" si="5"/>
        <v>54675.93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-112490.95</v>
      </c>
      <c r="C32" s="30">
        <f t="shared" si="8"/>
        <v>-78544.75</v>
      </c>
      <c r="D32" s="30">
        <f t="shared" si="8"/>
        <v>-97043.48000000004</v>
      </c>
      <c r="E32" s="30">
        <f t="shared" si="8"/>
        <v>-103998.05</v>
      </c>
      <c r="F32" s="30">
        <f t="shared" si="8"/>
        <v>-49838.8</v>
      </c>
      <c r="G32" s="30">
        <f t="shared" si="8"/>
        <v>-92350.1</v>
      </c>
      <c r="H32" s="30">
        <f t="shared" si="8"/>
        <v>-33428.02</v>
      </c>
      <c r="I32" s="30">
        <f t="shared" si="8"/>
        <v>-88700.47</v>
      </c>
      <c r="J32" s="30">
        <f t="shared" si="8"/>
        <v>-27364.78000000001</v>
      </c>
      <c r="K32" s="30">
        <f aca="true" t="shared" si="9" ref="K32:K40">SUM(B32:J32)</f>
        <v>-683759.4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-112490.95</v>
      </c>
      <c r="C33" s="30">
        <f t="shared" si="10"/>
        <v>-78544.75</v>
      </c>
      <c r="D33" s="30">
        <f t="shared" si="10"/>
        <v>-72869.44</v>
      </c>
      <c r="E33" s="30">
        <f t="shared" si="10"/>
        <v>-103998.05</v>
      </c>
      <c r="F33" s="30">
        <f t="shared" si="10"/>
        <v>-49838.8</v>
      </c>
      <c r="G33" s="30">
        <f t="shared" si="10"/>
        <v>-92350.1</v>
      </c>
      <c r="H33" s="30">
        <f t="shared" si="10"/>
        <v>-33428.02</v>
      </c>
      <c r="I33" s="30">
        <f t="shared" si="10"/>
        <v>-88700.47</v>
      </c>
      <c r="J33" s="30">
        <f t="shared" si="10"/>
        <v>-20366.52</v>
      </c>
      <c r="K33" s="30">
        <f t="shared" si="9"/>
        <v>-652587.1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-66299.2</v>
      </c>
      <c r="C34" s="30">
        <f t="shared" si="11"/>
        <v>-69520</v>
      </c>
      <c r="D34" s="30">
        <f t="shared" si="11"/>
        <v>-56315.6</v>
      </c>
      <c r="E34" s="30">
        <f t="shared" si="11"/>
        <v>-42838.4</v>
      </c>
      <c r="F34" s="30">
        <f t="shared" si="11"/>
        <v>-49838.8</v>
      </c>
      <c r="G34" s="30">
        <f t="shared" si="11"/>
        <v>-27988.4</v>
      </c>
      <c r="H34" s="30">
        <f t="shared" si="11"/>
        <v>-21128.8</v>
      </c>
      <c r="I34" s="30">
        <f t="shared" si="11"/>
        <v>-69506.8</v>
      </c>
      <c r="J34" s="30">
        <f t="shared" si="11"/>
        <v>-14445.2</v>
      </c>
      <c r="K34" s="30">
        <f t="shared" si="9"/>
        <v>-417881.2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-46191.75</v>
      </c>
      <c r="C37" s="30">
        <v>-9024.75</v>
      </c>
      <c r="D37" s="30">
        <v>-16553.84</v>
      </c>
      <c r="E37" s="30">
        <v>-61159.65</v>
      </c>
      <c r="F37" s="26">
        <v>0</v>
      </c>
      <c r="G37" s="30">
        <v>-64361.7</v>
      </c>
      <c r="H37" s="30">
        <v>-12299.22</v>
      </c>
      <c r="I37" s="30">
        <v>-19193.67</v>
      </c>
      <c r="J37" s="30">
        <v>-5921.32</v>
      </c>
      <c r="K37" s="30">
        <f t="shared" si="9"/>
        <v>-234705.90000000002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-31172.300000000047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1680963.2300000002</v>
      </c>
      <c r="C55" s="27">
        <f t="shared" si="15"/>
        <v>1617496.85</v>
      </c>
      <c r="D55" s="27">
        <f t="shared" si="15"/>
        <v>1963275.4</v>
      </c>
      <c r="E55" s="27">
        <f t="shared" si="15"/>
        <v>1185929.3899999997</v>
      </c>
      <c r="F55" s="27">
        <f t="shared" si="15"/>
        <v>1261275.98</v>
      </c>
      <c r="G55" s="27">
        <f t="shared" si="15"/>
        <v>1377473.76</v>
      </c>
      <c r="H55" s="27">
        <f t="shared" si="15"/>
        <v>1244260.62</v>
      </c>
      <c r="I55" s="27">
        <f t="shared" si="15"/>
        <v>1681320.0399999998</v>
      </c>
      <c r="J55" s="27">
        <f t="shared" si="15"/>
        <v>596442</v>
      </c>
      <c r="K55" s="20">
        <f>SUM(B55:J55)</f>
        <v>12608437.27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1680963.23</v>
      </c>
      <c r="C61" s="10">
        <f t="shared" si="17"/>
        <v>1617496.85</v>
      </c>
      <c r="D61" s="10">
        <f t="shared" si="17"/>
        <v>1963275.4</v>
      </c>
      <c r="E61" s="10">
        <f t="shared" si="17"/>
        <v>1185929.39</v>
      </c>
      <c r="F61" s="10">
        <f t="shared" si="17"/>
        <v>1261275.98</v>
      </c>
      <c r="G61" s="10">
        <f t="shared" si="17"/>
        <v>1377473.76</v>
      </c>
      <c r="H61" s="10">
        <f t="shared" si="17"/>
        <v>1244260.62</v>
      </c>
      <c r="I61" s="10">
        <f>SUM(I62:I74)</f>
        <v>1681320.0499999998</v>
      </c>
      <c r="J61" s="10">
        <f t="shared" si="17"/>
        <v>596442</v>
      </c>
      <c r="K61" s="5">
        <f>SUM(K62:K74)</f>
        <v>12608437.280000001</v>
      </c>
      <c r="L61" s="9"/>
    </row>
    <row r="62" spans="1:12" ht="16.5" customHeight="1">
      <c r="A62" s="7" t="s">
        <v>56</v>
      </c>
      <c r="B62" s="8">
        <v>1472187.6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1472187.6</v>
      </c>
      <c r="L62"/>
    </row>
    <row r="63" spans="1:12" ht="16.5" customHeight="1">
      <c r="A63" s="7" t="s">
        <v>57</v>
      </c>
      <c r="B63" s="8">
        <v>208775.63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208775.63</v>
      </c>
      <c r="L63"/>
    </row>
    <row r="64" spans="1:12" ht="16.5" customHeight="1">
      <c r="A64" s="7" t="s">
        <v>4</v>
      </c>
      <c r="B64" s="6">
        <v>0</v>
      </c>
      <c r="C64" s="8">
        <v>1617496.85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1617496.85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1963275.4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1963275.4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1185929.39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1185929.39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1261275.98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1261275.98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1377473.76</v>
      </c>
      <c r="H68" s="6">
        <v>0</v>
      </c>
      <c r="I68" s="6">
        <v>0</v>
      </c>
      <c r="J68" s="6">
        <v>0</v>
      </c>
      <c r="K68" s="5">
        <f t="shared" si="18"/>
        <v>1377473.76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1244260.62</v>
      </c>
      <c r="I69" s="6">
        <v>0</v>
      </c>
      <c r="J69" s="6">
        <v>0</v>
      </c>
      <c r="K69" s="5">
        <f t="shared" si="18"/>
        <v>1244260.62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615363.14</v>
      </c>
      <c r="J71" s="6">
        <v>0</v>
      </c>
      <c r="K71" s="5">
        <f t="shared" si="18"/>
        <v>615363.14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1065956.91</v>
      </c>
      <c r="J72" s="6">
        <v>0</v>
      </c>
      <c r="K72" s="5">
        <f t="shared" si="18"/>
        <v>1065956.91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596442</v>
      </c>
      <c r="K73" s="5">
        <f t="shared" si="18"/>
        <v>596442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2024-04-10T19:51:37Z</dcterms:modified>
  <cp:category/>
  <cp:version/>
  <cp:contentType/>
  <cp:contentStatus/>
</cp:coreProperties>
</file>