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<sst xmlns="http://schemas.openxmlformats.org/spreadsheetml/2006/main" count="83" uniqueCount="82">
  <si>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</si>
  <si>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</si>
  <si>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</si>
  <si>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</si>
  <si>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</si>
  <si>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</si>
  <si>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</si>
  <si>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</si>
  <si>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</si>
  <si>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</si>
  <si>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</si>
  <si>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</si>
  <si>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</si>
  <si>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</si>
  <si>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</si>
  <si>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</si>
  <si>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</si>
  <si>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</si>
  <si>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</si>
  <si>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</si>
  <si>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</si>
  <si>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</si>
  <si>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</si>
  <si>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</si>
  <si>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</si>
  <si>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</si>
  <si>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</si>
  <si>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</si>
  <si>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</si>
  <si>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</si>
  <si>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</si>
  <si>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</si>
  <si>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</si>
  <si>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</si>
  <si>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</si>
  <si>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</si>
  <si>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</si>
  <si>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</si>
  <si>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</si>
  <si>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</si>
  <si>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</si>
  <si>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</si>
  <si>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</si>
  <si>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</si>
  <si>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</si>
  <si>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</si>
  <si>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</si>
  <si>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</si>
  <si>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</si>
  <si>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</si>
  <si>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</si>
  <si>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</si>
  <si>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</si>
  <si>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</si>
  <si>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</si>
  <si>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</si>
  <si>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</si>
  <si>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</si>
  <si>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</si>
  <si>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</si>
  <si>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</si>
  <si>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</si>
  <si>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</si>
  <si>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</si>
  <si>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</si>
  <si>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</si>
  <si>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</si>
  <si>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</si>
  <si>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</si>
  <si>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</si>
  <si>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</si>
  <si>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</si>
  <si>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</si>
  <si>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</si>
  <si>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</si>
  <si>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</si>
  <si>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</si>
  <si>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</si>
  <si>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</si>
  <si>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</si>
  <si>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02/04/24 - VENCIMENTO 09/04/24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</si>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</sst>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351141</v>
      </c>
      <c r="C7" s="46">
        <f aca="true" t="shared" si="0" ref="C7:J7">+C8+C11</f>
        <v>290034</v>
      </c>
      <c r="D7" s="46">
        <f t="shared" si="0"/>
        <v>309396</v>
      </c>
      <c r="E7" s="46">
        <f t="shared" si="0"/>
        <v>197087</v>
      </c>
      <c r="F7" s="46">
        <f t="shared" si="0"/>
        <v>246694</v>
      </c>
      <c r="G7" s="46">
        <f t="shared" si="0"/>
        <v>244342</v>
      </c>
      <c r="H7" s="46">
        <f t="shared" si="0"/>
        <v>257497</v>
      </c>
      <c r="I7" s="46">
        <f t="shared" si="0"/>
        <v>381503</v>
      </c>
      <c r="J7" s="46">
        <f t="shared" si="0"/>
        <v>121548</v>
      </c>
      <c r="K7" s="38">
        <f aca="true" t="shared" si="1" ref="K7:K13">SUM(B7:J7)</f>
        <v>2399242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15320</v>
      </c>
      <c r="C8" s="44">
        <f t="shared" si="2"/>
        <v>16075</v>
      </c>
      <c r="D8" s="44">
        <f t="shared" si="2"/>
        <v>13223</v>
      </c>
      <c r="E8" s="44">
        <f t="shared" si="2"/>
        <v>10627</v>
      </c>
      <c r="F8" s="44">
        <f t="shared" si="2"/>
        <v>11458</v>
      </c>
      <c r="G8" s="44">
        <f t="shared" si="2"/>
        <v>6359</v>
      </c>
      <c r="H8" s="44">
        <f t="shared" si="2"/>
        <v>4995</v>
      </c>
      <c r="I8" s="44">
        <f t="shared" si="2"/>
        <v>15813</v>
      </c>
      <c r="J8" s="44">
        <f t="shared" si="2"/>
        <v>3488</v>
      </c>
      <c r="K8" s="38">
        <f t="shared" si="1"/>
        <v>97358</v>
      </c>
      <c r="L8"/>
      <c r="M8"/>
      <c r="N8"/>
    </row>
    <row r="9" spans="1:14" ht="16.5" customHeight="1">
      <c r="A9" s="22" t="s">
        <v>32</v>
      </c>
      <c r="B9" s="44">
        <v>15258</v>
      </c>
      <c r="C9" s="44">
        <v>16073</v>
      </c>
      <c r="D9" s="44">
        <v>13223</v>
      </c>
      <c r="E9" s="44">
        <v>10283</v>
      </c>
      <c r="F9" s="44">
        <v>11445</v>
      </c>
      <c r="G9" s="44">
        <v>6358</v>
      </c>
      <c r="H9" s="44">
        <v>4995</v>
      </c>
      <c r="I9" s="44">
        <v>15743</v>
      </c>
      <c r="J9" s="44">
        <v>3488</v>
      </c>
      <c r="K9" s="38">
        <f t="shared" si="1"/>
        <v>96866</v>
      </c>
      <c r="L9"/>
      <c r="M9"/>
      <c r="N9"/>
    </row>
    <row r="10" spans="1:14" ht="16.5" customHeight="1">
      <c r="A10" s="22" t="s">
        <v>31</v>
      </c>
      <c r="B10" s="44">
        <v>62</v>
      </c>
      <c r="C10" s="44">
        <v>2</v>
      </c>
      <c r="D10" s="44">
        <v>0</v>
      </c>
      <c r="E10" s="44">
        <v>344</v>
      </c>
      <c r="F10" s="44">
        <v>13</v>
      </c>
      <c r="G10" s="44">
        <v>1</v>
      </c>
      <c r="H10" s="44">
        <v>0</v>
      </c>
      <c r="I10" s="44">
        <v>70</v>
      </c>
      <c r="J10" s="44">
        <v>0</v>
      </c>
      <c r="K10" s="38">
        <f t="shared" si="1"/>
        <v>492</v>
      </c>
      <c r="L10"/>
      <c r="M10"/>
      <c r="N10"/>
    </row>
    <row r="11" spans="1:14" ht="16.5" customHeight="1">
      <c r="A11" s="43" t="s">
        <v>67</v>
      </c>
      <c r="B11" s="42">
        <v>335821</v>
      </c>
      <c r="C11" s="42">
        <v>273959</v>
      </c>
      <c r="D11" s="42">
        <v>296173</v>
      </c>
      <c r="E11" s="42">
        <v>186460</v>
      </c>
      <c r="F11" s="42">
        <v>235236</v>
      </c>
      <c r="G11" s="42">
        <v>237983</v>
      </c>
      <c r="H11" s="42">
        <v>252502</v>
      </c>
      <c r="I11" s="42">
        <v>365690</v>
      </c>
      <c r="J11" s="42">
        <v>118060</v>
      </c>
      <c r="K11" s="38">
        <f t="shared" si="1"/>
        <v>2301884</v>
      </c>
      <c r="L11" s="59"/>
      <c r="M11" s="59"/>
      <c r="N11" s="59"/>
    </row>
    <row r="12" spans="1:14" ht="16.5" customHeight="1">
      <c r="A12" s="22" t="s">
        <v>79</v>
      </c>
      <c r="B12" s="42">
        <v>23807</v>
      </c>
      <c r="C12" s="42">
        <v>21112</v>
      </c>
      <c r="D12" s="42">
        <v>23834</v>
      </c>
      <c r="E12" s="42">
        <v>17509</v>
      </c>
      <c r="F12" s="42">
        <v>14834</v>
      </c>
      <c r="G12" s="42">
        <v>14707</v>
      </c>
      <c r="H12" s="42">
        <v>13586</v>
      </c>
      <c r="I12" s="42">
        <v>20634</v>
      </c>
      <c r="J12" s="42">
        <v>5160</v>
      </c>
      <c r="K12" s="38">
        <f t="shared" si="1"/>
        <v>155183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312014</v>
      </c>
      <c r="C13" s="42">
        <f>+C11-C12</f>
        <v>252847</v>
      </c>
      <c r="D13" s="42">
        <f>+D11-D12</f>
        <v>272339</v>
      </c>
      <c r="E13" s="42">
        <f aca="true" t="shared" si="3" ref="E13:J13">+E11-E12</f>
        <v>168951</v>
      </c>
      <c r="F13" s="42">
        <f t="shared" si="3"/>
        <v>220402</v>
      </c>
      <c r="G13" s="42">
        <f t="shared" si="3"/>
        <v>223276</v>
      </c>
      <c r="H13" s="42">
        <f t="shared" si="3"/>
        <v>238916</v>
      </c>
      <c r="I13" s="42">
        <f t="shared" si="3"/>
        <v>345056</v>
      </c>
      <c r="J13" s="42">
        <f t="shared" si="3"/>
        <v>112900</v>
      </c>
      <c r="K13" s="38">
        <f t="shared" si="1"/>
        <v>2146701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1.089150839458658</v>
      </c>
      <c r="C18" s="39">
        <v>1.136682999665915</v>
      </c>
      <c r="D18" s="39">
        <v>1.175880770645509</v>
      </c>
      <c r="E18" s="39">
        <v>1.314632258127073</v>
      </c>
      <c r="F18" s="39">
        <v>1.004252398315298</v>
      </c>
      <c r="G18" s="39">
        <v>1.138744981247767</v>
      </c>
      <c r="H18" s="39">
        <v>1.158799844737076</v>
      </c>
      <c r="I18" s="39">
        <v>1.042164051445366</v>
      </c>
      <c r="J18" s="39">
        <v>1.056243741799827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1791711.71</v>
      </c>
      <c r="C20" s="36">
        <f aca="true" t="shared" si="4" ref="C20:J20">SUM(C21:C30)</f>
        <v>1695819.97</v>
      </c>
      <c r="D20" s="36">
        <f t="shared" si="4"/>
        <v>2071711.92</v>
      </c>
      <c r="E20" s="36">
        <f t="shared" si="4"/>
        <v>1288104.48</v>
      </c>
      <c r="F20" s="36">
        <f t="shared" si="4"/>
        <v>1299321.45</v>
      </c>
      <c r="G20" s="36">
        <f t="shared" si="4"/>
        <v>1468834.65</v>
      </c>
      <c r="H20" s="36">
        <f t="shared" si="4"/>
        <v>1262048.2</v>
      </c>
      <c r="I20" s="36">
        <f t="shared" si="4"/>
        <v>1763452.02</v>
      </c>
      <c r="J20" s="36">
        <f t="shared" si="4"/>
        <v>619576.7999999998</v>
      </c>
      <c r="K20" s="36">
        <f aca="true" t="shared" si="5" ref="K20:K29">SUM(B20:J20)</f>
        <v>13260581.2</v>
      </c>
      <c r="L20"/>
      <c r="M20"/>
      <c r="N20"/>
    </row>
    <row r="21" spans="1:14" ht="16.5" customHeight="1">
      <c r="A21" s="35" t="s">
        <v>28</v>
      </c>
      <c r="B21" s="58">
        <f>ROUND((B15+B16)*B7,2)</f>
        <v>1585366.5</v>
      </c>
      <c r="C21" s="58">
        <f>ROUND((C15+C16)*C7,2)</f>
        <v>1438568.64</v>
      </c>
      <c r="D21" s="58">
        <f aca="true" t="shared" si="6" ref="D21:J21">ROUND((D15+D16)*D7,2)</f>
        <v>1701213.91</v>
      </c>
      <c r="E21" s="58">
        <f t="shared" si="6"/>
        <v>942194.11</v>
      </c>
      <c r="F21" s="58">
        <f t="shared" si="6"/>
        <v>1248049.62</v>
      </c>
      <c r="G21" s="58">
        <f t="shared" si="6"/>
        <v>1248660.92</v>
      </c>
      <c r="H21" s="58">
        <f t="shared" si="6"/>
        <v>1047755.29</v>
      </c>
      <c r="I21" s="58">
        <f t="shared" si="6"/>
        <v>1568053.63</v>
      </c>
      <c r="J21" s="58">
        <f t="shared" si="6"/>
        <v>565295.44</v>
      </c>
      <c r="K21" s="30">
        <f t="shared" si="5"/>
        <v>11345158.06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141336.75</v>
      </c>
      <c r="C22" s="30">
        <f t="shared" si="7"/>
        <v>196627.88</v>
      </c>
      <c r="D22" s="30">
        <f t="shared" si="7"/>
        <v>299210.81</v>
      </c>
      <c r="E22" s="30">
        <f t="shared" si="7"/>
        <v>296444.66</v>
      </c>
      <c r="F22" s="30">
        <f t="shared" si="7"/>
        <v>5307.2</v>
      </c>
      <c r="G22" s="30">
        <f t="shared" si="7"/>
        <v>173245.44</v>
      </c>
      <c r="H22" s="30">
        <f t="shared" si="7"/>
        <v>166383.38</v>
      </c>
      <c r="I22" s="30">
        <f t="shared" si="7"/>
        <v>66115.49</v>
      </c>
      <c r="J22" s="30">
        <f t="shared" si="7"/>
        <v>31794.33</v>
      </c>
      <c r="K22" s="30">
        <f t="shared" si="5"/>
        <v>1376465.9399999997</v>
      </c>
      <c r="L22"/>
      <c r="M22"/>
      <c r="N22"/>
    </row>
    <row r="23" spans="1:14" ht="16.5" customHeight="1">
      <c r="A23" s="18" t="s">
        <v>26</v>
      </c>
      <c r="B23" s="30">
        <v>60453.99</v>
      </c>
      <c r="C23" s="30">
        <v>54439.19</v>
      </c>
      <c r="D23" s="30">
        <v>62737.51</v>
      </c>
      <c r="E23" s="30">
        <v>42132.32</v>
      </c>
      <c r="F23" s="30">
        <v>42231.72</v>
      </c>
      <c r="G23" s="30">
        <v>42919.71</v>
      </c>
      <c r="H23" s="30">
        <v>42278.91</v>
      </c>
      <c r="I23" s="30">
        <v>68284.19</v>
      </c>
      <c r="J23" s="30">
        <v>19701.71</v>
      </c>
      <c r="K23" s="30">
        <f t="shared" si="5"/>
        <v>435179.25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1429.38</v>
      </c>
      <c r="C26" s="30">
        <v>1353.41</v>
      </c>
      <c r="D26" s="30">
        <v>1654.48</v>
      </c>
      <c r="E26" s="30">
        <v>1029.83</v>
      </c>
      <c r="F26" s="30">
        <v>1038.27</v>
      </c>
      <c r="G26" s="30">
        <v>1173.33</v>
      </c>
      <c r="H26" s="30">
        <v>1007.32</v>
      </c>
      <c r="I26" s="30">
        <v>1406.87</v>
      </c>
      <c r="J26" s="30">
        <v>495.22</v>
      </c>
      <c r="K26" s="30">
        <f t="shared" si="5"/>
        <v>10588.109999999999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2460.4700000000003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621.19</v>
      </c>
      <c r="G28" s="30">
        <v>744.06</v>
      </c>
      <c r="H28" s="30">
        <v>718.82</v>
      </c>
      <c r="I28" s="30">
        <v>1039.01</v>
      </c>
      <c r="J28" s="30">
        <v>338.85</v>
      </c>
      <c r="K28" s="30">
        <f t="shared" si="5"/>
        <v>6888.49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54576.08</v>
      </c>
      <c r="J29" s="30">
        <v>0</v>
      </c>
      <c r="K29" s="30">
        <f t="shared" si="5"/>
        <v>54576.08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-182298.09999999998</v>
      </c>
      <c r="C32" s="30">
        <f t="shared" si="8"/>
        <v>-78824.7</v>
      </c>
      <c r="D32" s="30">
        <f t="shared" si="8"/>
        <v>1408326.2100000002</v>
      </c>
      <c r="E32" s="30">
        <f t="shared" si="8"/>
        <v>-157806.25</v>
      </c>
      <c r="F32" s="30">
        <f t="shared" si="8"/>
        <v>-53130</v>
      </c>
      <c r="G32" s="30">
        <f t="shared" si="8"/>
        <v>-166819.6</v>
      </c>
      <c r="H32" s="30">
        <f t="shared" si="8"/>
        <v>1026689.06</v>
      </c>
      <c r="I32" s="30">
        <f t="shared" si="8"/>
        <v>-105229.91</v>
      </c>
      <c r="J32" s="30">
        <f t="shared" si="8"/>
        <v>290902.6</v>
      </c>
      <c r="K32" s="30">
        <f aca="true" t="shared" si="9" ref="K32:K40">SUM(B32:J32)</f>
        <v>1981809.31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-182298.09999999998</v>
      </c>
      <c r="C33" s="30">
        <f t="shared" si="10"/>
        <v>-76805.09999999999</v>
      </c>
      <c r="D33" s="30">
        <f t="shared" si="10"/>
        <v>-97380.95</v>
      </c>
      <c r="E33" s="30">
        <f t="shared" si="10"/>
        <v>-157172.65</v>
      </c>
      <c r="F33" s="30">
        <f t="shared" si="10"/>
        <v>-50358</v>
      </c>
      <c r="G33" s="30">
        <f t="shared" si="10"/>
        <v>-166819.6</v>
      </c>
      <c r="H33" s="30">
        <f t="shared" si="10"/>
        <v>-44310.94</v>
      </c>
      <c r="I33" s="30">
        <f t="shared" si="10"/>
        <v>-104121.11</v>
      </c>
      <c r="J33" s="30">
        <f t="shared" si="10"/>
        <v>-26099.14</v>
      </c>
      <c r="K33" s="30">
        <f t="shared" si="9"/>
        <v>-905365.5899999999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-67135.2</v>
      </c>
      <c r="C34" s="30">
        <f t="shared" si="11"/>
        <v>-70721.2</v>
      </c>
      <c r="D34" s="30">
        <f t="shared" si="11"/>
        <v>-58181.2</v>
      </c>
      <c r="E34" s="30">
        <f t="shared" si="11"/>
        <v>-45245.2</v>
      </c>
      <c r="F34" s="30">
        <f t="shared" si="11"/>
        <v>-50358</v>
      </c>
      <c r="G34" s="30">
        <f t="shared" si="11"/>
        <v>-27975.2</v>
      </c>
      <c r="H34" s="30">
        <f t="shared" si="11"/>
        <v>-21978</v>
      </c>
      <c r="I34" s="30">
        <f t="shared" si="11"/>
        <v>-69269.2</v>
      </c>
      <c r="J34" s="30">
        <f t="shared" si="11"/>
        <v>-15347.2</v>
      </c>
      <c r="K34" s="30">
        <f t="shared" si="9"/>
        <v>-426210.4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-115162.9</v>
      </c>
      <c r="C37" s="30">
        <v>-6083.9</v>
      </c>
      <c r="D37" s="30">
        <v>-39199.75</v>
      </c>
      <c r="E37" s="30">
        <v>-111927.45</v>
      </c>
      <c r="F37" s="26">
        <v>0</v>
      </c>
      <c r="G37" s="30">
        <v>-138844.4</v>
      </c>
      <c r="H37" s="30">
        <v>-22332.94</v>
      </c>
      <c r="I37" s="30">
        <v>-34851.91</v>
      </c>
      <c r="J37" s="30">
        <v>-10751.94</v>
      </c>
      <c r="K37" s="30">
        <f t="shared" si="9"/>
        <v>-479155.19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-2019.6</v>
      </c>
      <c r="D38" s="27">
        <f t="shared" si="12"/>
        <v>1505707.1600000001</v>
      </c>
      <c r="E38" s="27">
        <f t="shared" si="12"/>
        <v>-633.6</v>
      </c>
      <c r="F38" s="27">
        <f t="shared" si="12"/>
        <v>-2772</v>
      </c>
      <c r="G38" s="27">
        <f t="shared" si="12"/>
        <v>0</v>
      </c>
      <c r="H38" s="27">
        <f t="shared" si="12"/>
        <v>1071000</v>
      </c>
      <c r="I38" s="27">
        <f t="shared" si="12"/>
        <v>-1108.8</v>
      </c>
      <c r="J38" s="27">
        <f t="shared" si="12"/>
        <v>317001.74</v>
      </c>
      <c r="K38" s="30">
        <f t="shared" si="9"/>
        <v>2887174.9000000004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-2019.6</v>
      </c>
      <c r="D41" s="17">
        <v>-118.8</v>
      </c>
      <c r="E41" s="17">
        <v>-633.6</v>
      </c>
      <c r="F41" s="17">
        <v>-2772</v>
      </c>
      <c r="G41" s="17">
        <v>0</v>
      </c>
      <c r="H41" s="17">
        <v>0</v>
      </c>
      <c r="I41" s="17">
        <v>-1108.8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1609413.6099999999</v>
      </c>
      <c r="C55" s="27">
        <f t="shared" si="15"/>
        <v>1616995.27</v>
      </c>
      <c r="D55" s="27">
        <f t="shared" si="15"/>
        <v>3480038.13</v>
      </c>
      <c r="E55" s="27">
        <f t="shared" si="15"/>
        <v>1130298.23</v>
      </c>
      <c r="F55" s="27">
        <f t="shared" si="15"/>
        <v>1246191.45</v>
      </c>
      <c r="G55" s="27">
        <f t="shared" si="15"/>
        <v>1302015.0499999998</v>
      </c>
      <c r="H55" s="27">
        <f t="shared" si="15"/>
        <v>2288737.26</v>
      </c>
      <c r="I55" s="27">
        <f t="shared" si="15"/>
        <v>1658222.11</v>
      </c>
      <c r="J55" s="27">
        <f t="shared" si="15"/>
        <v>910479.3999999998</v>
      </c>
      <c r="K55" s="20">
        <f>SUM(B55:J55)</f>
        <v>15242390.509999998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1609413.6099999999</v>
      </c>
      <c r="C61" s="10">
        <f t="shared" si="17"/>
        <v>1616995.27</v>
      </c>
      <c r="D61" s="10">
        <f t="shared" si="17"/>
        <v>3480038.13</v>
      </c>
      <c r="E61" s="10">
        <f t="shared" si="17"/>
        <v>1130298.23</v>
      </c>
      <c r="F61" s="10">
        <f t="shared" si="17"/>
        <v>1246191.45</v>
      </c>
      <c r="G61" s="10">
        <f t="shared" si="17"/>
        <v>1302015.05</v>
      </c>
      <c r="H61" s="10">
        <f t="shared" si="17"/>
        <v>2288737.26</v>
      </c>
      <c r="I61" s="10">
        <f>SUM(I62:I74)</f>
        <v>1658222.12</v>
      </c>
      <c r="J61" s="10">
        <f t="shared" si="17"/>
        <v>910479.4</v>
      </c>
      <c r="K61" s="5">
        <f>SUM(K62:K74)</f>
        <v>15242390.520000001</v>
      </c>
      <c r="L61" s="9"/>
    </row>
    <row r="62" spans="1:12" ht="16.5" customHeight="1">
      <c r="A62" s="7" t="s">
        <v>56</v>
      </c>
      <c r="B62" s="8">
        <v>1409363.5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1409363.5</v>
      </c>
      <c r="L62"/>
    </row>
    <row r="63" spans="1:12" ht="16.5" customHeight="1">
      <c r="A63" s="7" t="s">
        <v>57</v>
      </c>
      <c r="B63" s="8">
        <v>200050.11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200050.11</v>
      </c>
      <c r="L63"/>
    </row>
    <row r="64" spans="1:12" ht="16.5" customHeight="1">
      <c r="A64" s="7" t="s">
        <v>4</v>
      </c>
      <c r="B64" s="6">
        <v>0</v>
      </c>
      <c r="C64" s="8">
        <v>1616995.27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1616995.27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3480038.13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3480038.13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1130298.23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1130298.23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1246191.45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1246191.45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1302015.05</v>
      </c>
      <c r="H68" s="6">
        <v>0</v>
      </c>
      <c r="I68" s="6">
        <v>0</v>
      </c>
      <c r="J68" s="6">
        <v>0</v>
      </c>
      <c r="K68" s="5">
        <f t="shared" si="18"/>
        <v>1302015.05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2288737.26</v>
      </c>
      <c r="I69" s="6">
        <v>0</v>
      </c>
      <c r="J69" s="6">
        <v>0</v>
      </c>
      <c r="K69" s="5">
        <f t="shared" si="18"/>
        <v>2288737.26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615532.05</v>
      </c>
      <c r="J71" s="6">
        <v>0</v>
      </c>
      <c r="K71" s="5">
        <f t="shared" si="18"/>
        <v>615532.05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1042690.07</v>
      </c>
      <c r="J72" s="6">
        <v>0</v>
      </c>
      <c r="K72" s="5">
        <f t="shared" si="18"/>
        <v>1042690.07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910479.4</v>
      </c>
      <c r="K73" s="5">
        <f t="shared" si="18"/>
        <v>910479.4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2024-04-08T18:29:56Z</dcterms:modified>
  <cp:category/>
  <cp:version/>
  <cp:contentType/>
  <cp:contentStatus/>
</cp:coreProperties>
</file>