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<sst xmlns="http://schemas.openxmlformats.org/spreadsheetml/2006/main" count="87" uniqueCount="86">
  <si>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</si>
  <si>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</si>
  <si>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</si>
  <si>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</si>
  <si>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</si>
  <si>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</si>
  <si>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</si>
  <si>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</si>
  <si>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</si>
  <si>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</si>
  <si>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</si>
  <si>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</si>
  <si>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</si>
  <si>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</si>
  <si>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</si>
  <si>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</si>
  <si>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</si>
  <si>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</si>
  <si>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</si>
  <si>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</si>
  <si>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</si>
  <si>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</si>
  <si>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</si>
  <si>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</si>
  <si>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</si>
  <si>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</si>
  <si>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</si>
  <si>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</si>
  <si>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</si>
  <si>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</si>
  <si>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</si>
  <si>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</si>
  <si>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</si>
  <si>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</si>
  <si>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</si>
  <si>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</si>
  <si>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</si>
  <si>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</si>
  <si>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</si>
  <si>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</si>
  <si>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</si>
  <si>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</si>
  <si>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</si>
  <si>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</si>
  <si>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</si>
  <si>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</si>
  <si>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</si>
  <si>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</si>
  <si>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</si>
  <si>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</si>
  <si>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</si>
  <si>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</si>
  <si>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</si>
  <si>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</si>
  <si>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</si>
  <si>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</si>
  <si>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</si>
  <si>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</si>
  <si>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</si>
  <si>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</si>
  <si>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</si>
  <si>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</si>
  <si>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</si>
  <si>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</si>
  <si>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</si>
  <si>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</si>
  <si>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</si>
  <si>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</si>
  <si>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</si>
  <si>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</si>
  <si>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</si>
  <si>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</si>
  <si>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</si>
  <si>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</si>
  <si>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</si>
  <si>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</si>
  <si>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</si>
  <si>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</si>
  <si>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</si>
  <si>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</si>
  <si>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</si>
  <si>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</si>
  <si>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</si>
  <si>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</si>
  <si>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24/04/24 - VENCIMENTO 02/05/24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</si>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</sst>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88967</v>
      </c>
      <c r="C7" s="10">
        <f aca="true" t="shared" si="0" ref="C7:K7">C8+C11</f>
        <v>114643</v>
      </c>
      <c r="D7" s="10">
        <f t="shared" si="0"/>
        <v>344644</v>
      </c>
      <c r="E7" s="10">
        <f t="shared" si="0"/>
        <v>259139</v>
      </c>
      <c r="F7" s="10">
        <f t="shared" si="0"/>
        <v>286309</v>
      </c>
      <c r="G7" s="10">
        <f t="shared" si="0"/>
        <v>161951</v>
      </c>
      <c r="H7" s="10">
        <f t="shared" si="0"/>
        <v>115619</v>
      </c>
      <c r="I7" s="10">
        <f t="shared" si="0"/>
        <v>126699</v>
      </c>
      <c r="J7" s="10">
        <f t="shared" si="0"/>
        <v>131840</v>
      </c>
      <c r="K7" s="10">
        <f t="shared" si="0"/>
        <v>226336</v>
      </c>
      <c r="L7" s="10">
        <f aca="true" t="shared" si="1" ref="L7:L13">SUM(B7:K7)</f>
        <v>1856147</v>
      </c>
      <c r="M7" s="11"/>
    </row>
    <row r="8" spans="1:13" ht="17.25" customHeight="1">
      <c r="A8" s="12" t="s">
        <v>81</v>
      </c>
      <c r="B8" s="13">
        <f>B9+B10</f>
        <v>4702</v>
      </c>
      <c r="C8" s="13">
        <f aca="true" t="shared" si="2" ref="C8:K8">C9+C10</f>
        <v>4704</v>
      </c>
      <c r="D8" s="13">
        <f t="shared" si="2"/>
        <v>15116</v>
      </c>
      <c r="E8" s="13">
        <f t="shared" si="2"/>
        <v>10157</v>
      </c>
      <c r="F8" s="13">
        <f t="shared" si="2"/>
        <v>9832</v>
      </c>
      <c r="G8" s="13">
        <f t="shared" si="2"/>
        <v>7771</v>
      </c>
      <c r="H8" s="13">
        <f t="shared" si="2"/>
        <v>4503</v>
      </c>
      <c r="I8" s="13">
        <f t="shared" si="2"/>
        <v>4268</v>
      </c>
      <c r="J8" s="13">
        <f t="shared" si="2"/>
        <v>6272</v>
      </c>
      <c r="K8" s="13">
        <f t="shared" si="2"/>
        <v>9236</v>
      </c>
      <c r="L8" s="13">
        <f t="shared" si="1"/>
        <v>76561</v>
      </c>
      <c r="M8"/>
    </row>
    <row r="9" spans="1:13" ht="17.25" customHeight="1">
      <c r="A9" s="14" t="s">
        <v>18</v>
      </c>
      <c r="B9" s="15">
        <v>4700</v>
      </c>
      <c r="C9" s="15">
        <v>4704</v>
      </c>
      <c r="D9" s="15">
        <v>15116</v>
      </c>
      <c r="E9" s="15">
        <v>10157</v>
      </c>
      <c r="F9" s="15">
        <v>9832</v>
      </c>
      <c r="G9" s="15">
        <v>7771</v>
      </c>
      <c r="H9" s="15">
        <v>4424</v>
      </c>
      <c r="I9" s="15">
        <v>4268</v>
      </c>
      <c r="J9" s="15">
        <v>6272</v>
      </c>
      <c r="K9" s="15">
        <v>9236</v>
      </c>
      <c r="L9" s="13">
        <f t="shared" si="1"/>
        <v>76480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79</v>
      </c>
      <c r="I10" s="15">
        <v>0</v>
      </c>
      <c r="J10" s="15">
        <v>0</v>
      </c>
      <c r="K10" s="15">
        <v>0</v>
      </c>
      <c r="L10" s="13">
        <f t="shared" si="1"/>
        <v>81</v>
      </c>
      <c r="M10"/>
    </row>
    <row r="11" spans="1:13" ht="17.25" customHeight="1">
      <c r="A11" s="12" t="s">
        <v>70</v>
      </c>
      <c r="B11" s="15">
        <v>84265</v>
      </c>
      <c r="C11" s="15">
        <v>109939</v>
      </c>
      <c r="D11" s="15">
        <v>329528</v>
      </c>
      <c r="E11" s="15">
        <v>248982</v>
      </c>
      <c r="F11" s="15">
        <v>276477</v>
      </c>
      <c r="G11" s="15">
        <v>154180</v>
      </c>
      <c r="H11" s="15">
        <v>111116</v>
      </c>
      <c r="I11" s="15">
        <v>122431</v>
      </c>
      <c r="J11" s="15">
        <v>125568</v>
      </c>
      <c r="K11" s="15">
        <v>217100</v>
      </c>
      <c r="L11" s="13">
        <f t="shared" si="1"/>
        <v>1779586</v>
      </c>
      <c r="M11" s="60"/>
    </row>
    <row r="12" spans="1:13" ht="17.25" customHeight="1">
      <c r="A12" s="14" t="s">
        <v>83</v>
      </c>
      <c r="B12" s="15">
        <v>9170</v>
      </c>
      <c r="C12" s="15">
        <v>7779</v>
      </c>
      <c r="D12" s="15">
        <v>27921</v>
      </c>
      <c r="E12" s="15">
        <v>23558</v>
      </c>
      <c r="F12" s="15">
        <v>23119</v>
      </c>
      <c r="G12" s="15">
        <v>13862</v>
      </c>
      <c r="H12" s="15">
        <v>9951</v>
      </c>
      <c r="I12" s="15">
        <v>6897</v>
      </c>
      <c r="J12" s="15">
        <v>8496</v>
      </c>
      <c r="K12" s="15">
        <v>13829</v>
      </c>
      <c r="L12" s="13">
        <f t="shared" si="1"/>
        <v>144582</v>
      </c>
      <c r="M12" s="60"/>
    </row>
    <row r="13" spans="1:13" ht="17.25" customHeight="1">
      <c r="A13" s="14" t="s">
        <v>71</v>
      </c>
      <c r="B13" s="15">
        <f>+B11-B12</f>
        <v>75095</v>
      </c>
      <c r="C13" s="15">
        <f aca="true" t="shared" si="3" ref="C13:K13">+C11-C12</f>
        <v>102160</v>
      </c>
      <c r="D13" s="15">
        <f t="shared" si="3"/>
        <v>301607</v>
      </c>
      <c r="E13" s="15">
        <f t="shared" si="3"/>
        <v>225424</v>
      </c>
      <c r="F13" s="15">
        <f t="shared" si="3"/>
        <v>253358</v>
      </c>
      <c r="G13" s="15">
        <f t="shared" si="3"/>
        <v>140318</v>
      </c>
      <c r="H13" s="15">
        <f t="shared" si="3"/>
        <v>101165</v>
      </c>
      <c r="I13" s="15">
        <f t="shared" si="3"/>
        <v>115534</v>
      </c>
      <c r="J13" s="15">
        <f t="shared" si="3"/>
        <v>117072</v>
      </c>
      <c r="K13" s="15">
        <f t="shared" si="3"/>
        <v>203271</v>
      </c>
      <c r="L13" s="13">
        <f t="shared" si="1"/>
        <v>1635004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1.071335494416646</v>
      </c>
      <c r="C18" s="22">
        <v>1.130959299274795</v>
      </c>
      <c r="D18" s="22">
        <v>1.016423351379852</v>
      </c>
      <c r="E18" s="22">
        <v>1.093497323705681</v>
      </c>
      <c r="F18" s="22">
        <v>1.123757489129333</v>
      </c>
      <c r="G18" s="22">
        <v>1.099614242748572</v>
      </c>
      <c r="H18" s="22">
        <v>0.958043016444471</v>
      </c>
      <c r="I18" s="22">
        <v>1.101035055999877</v>
      </c>
      <c r="J18" s="22">
        <v>1.199826701488898</v>
      </c>
      <c r="K18" s="22">
        <v>1.079339454898751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793595.79</v>
      </c>
      <c r="C20" s="25">
        <f aca="true" t="shared" si="4" ref="C20:K20">SUM(C21:C30)</f>
        <v>552929.6599999999</v>
      </c>
      <c r="D20" s="25">
        <f t="shared" si="4"/>
        <v>1796863.7200000002</v>
      </c>
      <c r="E20" s="25">
        <f t="shared" si="4"/>
        <v>1453299.64</v>
      </c>
      <c r="F20" s="25">
        <f t="shared" si="4"/>
        <v>1490266.2400000002</v>
      </c>
      <c r="G20" s="25">
        <f t="shared" si="4"/>
        <v>895526.0599999999</v>
      </c>
      <c r="H20" s="25">
        <f t="shared" si="4"/>
        <v>633750.9000000001</v>
      </c>
      <c r="I20" s="25">
        <f t="shared" si="4"/>
        <v>633546.8400000001</v>
      </c>
      <c r="J20" s="25">
        <f t="shared" si="4"/>
        <v>779496.08</v>
      </c>
      <c r="K20" s="25">
        <f t="shared" si="4"/>
        <v>981354.65</v>
      </c>
      <c r="L20" s="25">
        <f>SUM(B20:K20)</f>
        <v>10010629.58</v>
      </c>
      <c r="M20"/>
    </row>
    <row r="21" spans="1:13" ht="17.25" customHeight="1">
      <c r="A21" s="26" t="s">
        <v>22</v>
      </c>
      <c r="B21" s="56">
        <f>ROUND((B15+B16)*B7,2)</f>
        <v>651852.31</v>
      </c>
      <c r="C21" s="56">
        <f aca="true" t="shared" si="5" ref="C21:K21">ROUND((C15+C16)*C7,2)</f>
        <v>472936.77</v>
      </c>
      <c r="D21" s="56">
        <f t="shared" si="5"/>
        <v>1692167.58</v>
      </c>
      <c r="E21" s="56">
        <f t="shared" si="5"/>
        <v>1288801.9</v>
      </c>
      <c r="F21" s="56">
        <f t="shared" si="5"/>
        <v>1258156.27</v>
      </c>
      <c r="G21" s="56">
        <f t="shared" si="5"/>
        <v>782531.04</v>
      </c>
      <c r="H21" s="56">
        <f t="shared" si="5"/>
        <v>615382.13</v>
      </c>
      <c r="I21" s="56">
        <f t="shared" si="5"/>
        <v>559110.02</v>
      </c>
      <c r="J21" s="56">
        <f t="shared" si="5"/>
        <v>626582.78</v>
      </c>
      <c r="K21" s="56">
        <f t="shared" si="5"/>
        <v>878410.02</v>
      </c>
      <c r="L21" s="33">
        <f aca="true" t="shared" si="6" ref="L21:L29">SUM(B21:K21)</f>
        <v>8825930.82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46500.21</v>
      </c>
      <c r="C22" s="33">
        <f t="shared" si="7"/>
        <v>61935.47</v>
      </c>
      <c r="D22" s="33">
        <f t="shared" si="7"/>
        <v>27791.06</v>
      </c>
      <c r="E22" s="33">
        <f t="shared" si="7"/>
        <v>120499.53</v>
      </c>
      <c r="F22" s="33">
        <f t="shared" si="7"/>
        <v>155706.26</v>
      </c>
      <c r="G22" s="33">
        <f t="shared" si="7"/>
        <v>77951.24</v>
      </c>
      <c r="H22" s="33">
        <f t="shared" si="7"/>
        <v>-25819.58</v>
      </c>
      <c r="I22" s="33">
        <f t="shared" si="7"/>
        <v>56489.71</v>
      </c>
      <c r="J22" s="33">
        <f t="shared" si="7"/>
        <v>125207.97</v>
      </c>
      <c r="K22" s="33">
        <f t="shared" si="7"/>
        <v>69692.57</v>
      </c>
      <c r="L22" s="33">
        <f t="shared" si="6"/>
        <v>715954.44</v>
      </c>
      <c r="M22"/>
    </row>
    <row r="23" spans="1:13" ht="17.25" customHeight="1">
      <c r="A23" s="27" t="s">
        <v>24</v>
      </c>
      <c r="B23" s="33">
        <v>683.32</v>
      </c>
      <c r="C23" s="33">
        <v>15416</v>
      </c>
      <c r="D23" s="33">
        <v>70585.5</v>
      </c>
      <c r="E23" s="33">
        <v>38241.56</v>
      </c>
      <c r="F23" s="33">
        <v>56863.74</v>
      </c>
      <c r="G23" s="33">
        <v>33769.08</v>
      </c>
      <c r="H23" s="33">
        <v>24059.27</v>
      </c>
      <c r="I23" s="33">
        <v>15181.93</v>
      </c>
      <c r="J23" s="33">
        <v>22907.83</v>
      </c>
      <c r="K23" s="33">
        <v>28102.91</v>
      </c>
      <c r="L23" s="33">
        <f t="shared" si="6"/>
        <v>305811.13999999996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635.91</v>
      </c>
      <c r="C26" s="33">
        <v>444.57</v>
      </c>
      <c r="D26" s="33">
        <v>1440.64</v>
      </c>
      <c r="E26" s="33">
        <v>1164.89</v>
      </c>
      <c r="F26" s="33">
        <v>1195.84</v>
      </c>
      <c r="G26" s="33">
        <v>717.5</v>
      </c>
      <c r="H26" s="33">
        <v>509.29</v>
      </c>
      <c r="I26" s="33">
        <v>506.47</v>
      </c>
      <c r="J26" s="33">
        <v>624.65</v>
      </c>
      <c r="K26" s="33">
        <v>787.85</v>
      </c>
      <c r="L26" s="33">
        <f t="shared" si="6"/>
        <v>8027.610000000001</v>
      </c>
      <c r="M26" s="60"/>
    </row>
    <row r="27" spans="1:13" ht="17.25" customHeight="1">
      <c r="A27" s="27" t="s">
        <v>74</v>
      </c>
      <c r="B27" s="33">
        <v>333.1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284.55</v>
      </c>
      <c r="I27" s="33">
        <v>293</v>
      </c>
      <c r="J27" s="33">
        <v>353.13</v>
      </c>
      <c r="K27" s="33">
        <v>483.76</v>
      </c>
      <c r="L27" s="33">
        <f t="shared" si="6"/>
        <v>4555.070000000001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91610.12</v>
      </c>
      <c r="C29" s="33"/>
      <c r="D29" s="33"/>
      <c r="E29" s="33"/>
      <c r="F29" s="33">
        <v>13670.28</v>
      </c>
      <c r="G29" s="33"/>
      <c r="H29" s="33">
        <v>17373.48</v>
      </c>
      <c r="I29" s="33">
        <v>0</v>
      </c>
      <c r="J29" s="33">
        <v>0</v>
      </c>
      <c r="K29" s="33">
        <v>0</v>
      </c>
      <c r="L29" s="33">
        <f t="shared" si="6"/>
        <v>122653.87999999999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-128393.59</v>
      </c>
      <c r="C32" s="33">
        <f t="shared" si="8"/>
        <v>-20697.6</v>
      </c>
      <c r="D32" s="33">
        <f t="shared" si="8"/>
        <v>-66510.4</v>
      </c>
      <c r="E32" s="33">
        <f t="shared" si="8"/>
        <v>-50651.1899999999</v>
      </c>
      <c r="F32" s="33">
        <f t="shared" si="8"/>
        <v>-43260.8</v>
      </c>
      <c r="G32" s="33">
        <f t="shared" si="8"/>
        <v>-34192.4</v>
      </c>
      <c r="H32" s="33">
        <f t="shared" si="8"/>
        <v>-23892.82</v>
      </c>
      <c r="I32" s="33">
        <f t="shared" si="8"/>
        <v>-25569.36</v>
      </c>
      <c r="J32" s="33">
        <f t="shared" si="8"/>
        <v>-27596.8</v>
      </c>
      <c r="K32" s="33">
        <f t="shared" si="8"/>
        <v>-40638.4</v>
      </c>
      <c r="L32" s="33">
        <f aca="true" t="shared" si="9" ref="L32:L39">SUM(B32:K32)</f>
        <v>-461403.3599999999</v>
      </c>
      <c r="M32"/>
    </row>
    <row r="33" spans="1:13" ht="18.75" customHeight="1">
      <c r="A33" s="27" t="s">
        <v>28</v>
      </c>
      <c r="B33" s="33">
        <f>B34+B35+B36+B37</f>
        <v>-20680</v>
      </c>
      <c r="C33" s="33">
        <f aca="true" t="shared" si="10" ref="C33:K33">C34+C35+C36+C37</f>
        <v>-20697.6</v>
      </c>
      <c r="D33" s="33">
        <f t="shared" si="10"/>
        <v>-66510.4</v>
      </c>
      <c r="E33" s="33">
        <f t="shared" si="10"/>
        <v>-44690.8</v>
      </c>
      <c r="F33" s="33">
        <f t="shared" si="10"/>
        <v>-43260.8</v>
      </c>
      <c r="G33" s="33">
        <f t="shared" si="10"/>
        <v>-34192.4</v>
      </c>
      <c r="H33" s="33">
        <f t="shared" si="10"/>
        <v>-19465.6</v>
      </c>
      <c r="I33" s="33">
        <f t="shared" si="10"/>
        <v>-25569.36</v>
      </c>
      <c r="J33" s="33">
        <f t="shared" si="10"/>
        <v>-27596.8</v>
      </c>
      <c r="K33" s="33">
        <f t="shared" si="10"/>
        <v>-40638.4</v>
      </c>
      <c r="L33" s="33">
        <f t="shared" si="9"/>
        <v>-343302.16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-20680</v>
      </c>
      <c r="C34" s="33">
        <f t="shared" si="11"/>
        <v>-20697.6</v>
      </c>
      <c r="D34" s="33">
        <f t="shared" si="11"/>
        <v>-66510.4</v>
      </c>
      <c r="E34" s="33">
        <f t="shared" si="11"/>
        <v>-44690.8</v>
      </c>
      <c r="F34" s="33">
        <f t="shared" si="11"/>
        <v>-43260.8</v>
      </c>
      <c r="G34" s="33">
        <f t="shared" si="11"/>
        <v>-34192.4</v>
      </c>
      <c r="H34" s="33">
        <f t="shared" si="11"/>
        <v>-19465.6</v>
      </c>
      <c r="I34" s="33">
        <f t="shared" si="11"/>
        <v>-18779.2</v>
      </c>
      <c r="J34" s="33">
        <f t="shared" si="11"/>
        <v>-27596.8</v>
      </c>
      <c r="K34" s="33">
        <f t="shared" si="11"/>
        <v>-40638.4</v>
      </c>
      <c r="L34" s="33">
        <f t="shared" si="9"/>
        <v>-336512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-6790.16</v>
      </c>
      <c r="J37" s="17">
        <v>0</v>
      </c>
      <c r="K37" s="17">
        <v>0</v>
      </c>
      <c r="L37" s="33">
        <f t="shared" si="9"/>
        <v>-6790.16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2389.94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2389.94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665202.2000000001</v>
      </c>
      <c r="C56" s="41">
        <f t="shared" si="16"/>
        <v>532232.0599999999</v>
      </c>
      <c r="D56" s="41">
        <f t="shared" si="16"/>
        <v>1730353.3200000003</v>
      </c>
      <c r="E56" s="41">
        <f t="shared" si="16"/>
        <v>1402648.45</v>
      </c>
      <c r="F56" s="41">
        <f t="shared" si="16"/>
        <v>1447005.4400000002</v>
      </c>
      <c r="G56" s="41">
        <f t="shared" si="16"/>
        <v>861333.6599999999</v>
      </c>
      <c r="H56" s="41">
        <f t="shared" si="16"/>
        <v>609858.0800000002</v>
      </c>
      <c r="I56" s="41">
        <f t="shared" si="16"/>
        <v>607977.4800000001</v>
      </c>
      <c r="J56" s="41">
        <f t="shared" si="16"/>
        <v>751899.2799999999</v>
      </c>
      <c r="K56" s="41">
        <f t="shared" si="16"/>
        <v>940716.25</v>
      </c>
      <c r="L56" s="42">
        <f t="shared" si="14"/>
        <v>9549226.22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665202.2</v>
      </c>
      <c r="C62" s="41">
        <f aca="true" t="shared" si="18" ref="C62:J62">SUM(C63:C74)</f>
        <v>532232.06</v>
      </c>
      <c r="D62" s="41">
        <f t="shared" si="18"/>
        <v>1730353.32</v>
      </c>
      <c r="E62" s="41">
        <f t="shared" si="18"/>
        <v>1402648.45</v>
      </c>
      <c r="F62" s="41">
        <f t="shared" si="18"/>
        <v>1447005.44</v>
      </c>
      <c r="G62" s="41">
        <f t="shared" si="18"/>
        <v>861333.66</v>
      </c>
      <c r="H62" s="41">
        <f t="shared" si="18"/>
        <v>609858.08</v>
      </c>
      <c r="I62" s="41">
        <f>SUM(I63:I79)</f>
        <v>607977.48</v>
      </c>
      <c r="J62" s="41">
        <f t="shared" si="18"/>
        <v>751899.28</v>
      </c>
      <c r="K62" s="41">
        <f>SUM(K63:K76)</f>
        <v>940716.25</v>
      </c>
      <c r="L62" s="46">
        <f>SUM(B62:K62)</f>
        <v>9549226.22</v>
      </c>
      <c r="M62" s="40"/>
    </row>
    <row r="63" spans="1:13" ht="18.75" customHeight="1">
      <c r="A63" s="47" t="s">
        <v>46</v>
      </c>
      <c r="B63" s="48">
        <v>665202.2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665202.2</v>
      </c>
      <c r="M63"/>
    </row>
    <row r="64" spans="1:13" ht="18.75" customHeight="1">
      <c r="A64" s="47" t="s">
        <v>55</v>
      </c>
      <c r="B64" s="17">
        <v>0</v>
      </c>
      <c r="C64" s="48">
        <v>466022.39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466022.39</v>
      </c>
      <c r="M64"/>
    </row>
    <row r="65" spans="1:13" ht="18.75" customHeight="1">
      <c r="A65" s="47" t="s">
        <v>56</v>
      </c>
      <c r="B65" s="17">
        <v>0</v>
      </c>
      <c r="C65" s="48">
        <v>66209.67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66209.67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1730353.32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1730353.32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1402648.45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1402648.45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1447005.44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1447005.44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861333.66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861333.66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609858.08</v>
      </c>
      <c r="I70" s="17">
        <v>0</v>
      </c>
      <c r="J70" s="17">
        <v>0</v>
      </c>
      <c r="K70" s="17">
        <v>0</v>
      </c>
      <c r="L70" s="46">
        <f t="shared" si="19"/>
        <v>609858.08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607977.48</v>
      </c>
      <c r="J71" s="17">
        <v>0</v>
      </c>
      <c r="K71" s="17">
        <v>0</v>
      </c>
      <c r="L71" s="46">
        <f t="shared" si="19"/>
        <v>607977.48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751899.28</v>
      </c>
      <c r="K72" s="17">
        <v>0</v>
      </c>
      <c r="L72" s="46">
        <f t="shared" si="19"/>
        <v>751899.28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552106.37</v>
      </c>
      <c r="L73" s="46">
        <f t="shared" si="19"/>
        <v>552106.37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388609.88</v>
      </c>
      <c r="L74" s="46">
        <f t="shared" si="19"/>
        <v>388609.88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2024-04-30T19:17:16Z</dcterms:modified>
  <cp:category/>
  <cp:version/>
  <cp:contentType/>
  <cp:contentStatus/>
</cp:coreProperties>
</file>