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<sst xmlns="http://schemas.openxmlformats.org/spreadsheetml/2006/main" count="87" uniqueCount="86">
  <si>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</si>
  <si>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</si>
  <si>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</si>
  <si>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</si>
  <si>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</si>
  <si>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</si>
  <si>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</si>
  <si>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</si>
  <si>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</si>
  <si>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</si>
  <si>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</si>
  <si>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</si>
  <si>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</si>
  <si>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</si>
  <si>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</si>
  <si>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</si>
  <si>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</si>
  <si>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</si>
  <si>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</si>
  <si>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</si>
  <si>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</si>
  <si>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</si>
  <si>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</si>
  <si>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</si>
  <si>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</si>
  <si>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</si>
  <si>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</si>
  <si>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</si>
  <si>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</si>
  <si>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</si>
  <si>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</si>
  <si>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</si>
  <si>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</si>
  <si>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</si>
  <si>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</si>
  <si>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</si>
  <si>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</si>
  <si>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</si>
  <si>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</si>
  <si>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</si>
  <si>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</si>
  <si>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</si>
  <si>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</si>
  <si>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</si>
  <si>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</si>
  <si>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</si>
  <si>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</si>
  <si>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</si>
  <si>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</si>
  <si>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</si>
  <si>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</si>
  <si>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</si>
  <si>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</si>
  <si>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</si>
  <si>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</si>
  <si>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</si>
  <si>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</si>
  <si>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</si>
  <si>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</si>
  <si>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</si>
  <si>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</si>
  <si>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</si>
  <si>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</si>
  <si>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</si>
  <si>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</si>
  <si>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</si>
  <si>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</si>
  <si>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</si>
  <si>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</si>
  <si>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</si>
  <si>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</si>
  <si>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</si>
  <si>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</si>
  <si>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</si>
  <si>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</si>
  <si>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</si>
  <si>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</si>
  <si>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</si>
  <si>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</si>
  <si>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</si>
  <si>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</si>
  <si>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</si>
  <si>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</si>
  <si>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</si>
  <si>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22/04/24 - VENCIMENTO 29/04/24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</si>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</sst>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86194</v>
      </c>
      <c r="C7" s="10">
        <f aca="true" t="shared" si="0" ref="C7:K7">C8+C11</f>
        <v>110005</v>
      </c>
      <c r="D7" s="10">
        <f t="shared" si="0"/>
        <v>330982</v>
      </c>
      <c r="E7" s="10">
        <f t="shared" si="0"/>
        <v>250888</v>
      </c>
      <c r="F7" s="10">
        <f t="shared" si="0"/>
        <v>274863</v>
      </c>
      <c r="G7" s="10">
        <f t="shared" si="0"/>
        <v>154659</v>
      </c>
      <c r="H7" s="10">
        <f t="shared" si="0"/>
        <v>108937</v>
      </c>
      <c r="I7" s="10">
        <f t="shared" si="0"/>
        <v>119954</v>
      </c>
      <c r="J7" s="10">
        <f t="shared" si="0"/>
        <v>126172</v>
      </c>
      <c r="K7" s="10">
        <f t="shared" si="0"/>
        <v>215394</v>
      </c>
      <c r="L7" s="10">
        <f aca="true" t="shared" si="1" ref="L7:L13">SUM(B7:K7)</f>
        <v>1778048</v>
      </c>
      <c r="M7" s="11"/>
    </row>
    <row r="8" spans="1:13" ht="17.25" customHeight="1">
      <c r="A8" s="12" t="s">
        <v>81</v>
      </c>
      <c r="B8" s="13">
        <f>B9+B10</f>
        <v>4743</v>
      </c>
      <c r="C8" s="13">
        <f aca="true" t="shared" si="2" ref="C8:K8">C9+C10</f>
        <v>4993</v>
      </c>
      <c r="D8" s="13">
        <f t="shared" si="2"/>
        <v>15644</v>
      </c>
      <c r="E8" s="13">
        <f t="shared" si="2"/>
        <v>10716</v>
      </c>
      <c r="F8" s="13">
        <f t="shared" si="2"/>
        <v>10208</v>
      </c>
      <c r="G8" s="13">
        <f t="shared" si="2"/>
        <v>7509</v>
      </c>
      <c r="H8" s="13">
        <f t="shared" si="2"/>
        <v>4523</v>
      </c>
      <c r="I8" s="13">
        <f t="shared" si="2"/>
        <v>4290</v>
      </c>
      <c r="J8" s="13">
        <f t="shared" si="2"/>
        <v>6125</v>
      </c>
      <c r="K8" s="13">
        <f t="shared" si="2"/>
        <v>9077</v>
      </c>
      <c r="L8" s="13">
        <f t="shared" si="1"/>
        <v>77828</v>
      </c>
      <c r="M8"/>
    </row>
    <row r="9" spans="1:13" ht="17.25" customHeight="1">
      <c r="A9" s="14" t="s">
        <v>18</v>
      </c>
      <c r="B9" s="15">
        <v>4743</v>
      </c>
      <c r="C9" s="15">
        <v>4993</v>
      </c>
      <c r="D9" s="15">
        <v>15644</v>
      </c>
      <c r="E9" s="15">
        <v>10714</v>
      </c>
      <c r="F9" s="15">
        <v>10208</v>
      </c>
      <c r="G9" s="15">
        <v>7509</v>
      </c>
      <c r="H9" s="15">
        <v>4423</v>
      </c>
      <c r="I9" s="15">
        <v>4290</v>
      </c>
      <c r="J9" s="15">
        <v>6125</v>
      </c>
      <c r="K9" s="15">
        <v>9077</v>
      </c>
      <c r="L9" s="13">
        <f t="shared" si="1"/>
        <v>77726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100</v>
      </c>
      <c r="I10" s="15">
        <v>0</v>
      </c>
      <c r="J10" s="15">
        <v>0</v>
      </c>
      <c r="K10" s="15">
        <v>0</v>
      </c>
      <c r="L10" s="13">
        <f t="shared" si="1"/>
        <v>102</v>
      </c>
      <c r="M10"/>
    </row>
    <row r="11" spans="1:13" ht="17.25" customHeight="1">
      <c r="A11" s="12" t="s">
        <v>70</v>
      </c>
      <c r="B11" s="15">
        <v>81451</v>
      </c>
      <c r="C11" s="15">
        <v>105012</v>
      </c>
      <c r="D11" s="15">
        <v>315338</v>
      </c>
      <c r="E11" s="15">
        <v>240172</v>
      </c>
      <c r="F11" s="15">
        <v>264655</v>
      </c>
      <c r="G11" s="15">
        <v>147150</v>
      </c>
      <c r="H11" s="15">
        <v>104414</v>
      </c>
      <c r="I11" s="15">
        <v>115664</v>
      </c>
      <c r="J11" s="15">
        <v>120047</v>
      </c>
      <c r="K11" s="15">
        <v>206317</v>
      </c>
      <c r="L11" s="13">
        <f t="shared" si="1"/>
        <v>1700220</v>
      </c>
      <c r="M11" s="60"/>
    </row>
    <row r="12" spans="1:13" ht="17.25" customHeight="1">
      <c r="A12" s="14" t="s">
        <v>83</v>
      </c>
      <c r="B12" s="15">
        <v>9166</v>
      </c>
      <c r="C12" s="15">
        <v>7580</v>
      </c>
      <c r="D12" s="15">
        <v>27404</v>
      </c>
      <c r="E12" s="15">
        <v>23029</v>
      </c>
      <c r="F12" s="15">
        <v>21913</v>
      </c>
      <c r="G12" s="15">
        <v>13168</v>
      </c>
      <c r="H12" s="15">
        <v>9370</v>
      </c>
      <c r="I12" s="15">
        <v>6750</v>
      </c>
      <c r="J12" s="15">
        <v>8555</v>
      </c>
      <c r="K12" s="15">
        <v>13182</v>
      </c>
      <c r="L12" s="13">
        <f t="shared" si="1"/>
        <v>140117</v>
      </c>
      <c r="M12" s="60"/>
    </row>
    <row r="13" spans="1:13" ht="17.25" customHeight="1">
      <c r="A13" s="14" t="s">
        <v>71</v>
      </c>
      <c r="B13" s="15">
        <f>+B11-B12</f>
        <v>72285</v>
      </c>
      <c r="C13" s="15">
        <f aca="true" t="shared" si="3" ref="C13:K13">+C11-C12</f>
        <v>97432</v>
      </c>
      <c r="D13" s="15">
        <f t="shared" si="3"/>
        <v>287934</v>
      </c>
      <c r="E13" s="15">
        <f t="shared" si="3"/>
        <v>217143</v>
      </c>
      <c r="F13" s="15">
        <f t="shared" si="3"/>
        <v>242742</v>
      </c>
      <c r="G13" s="15">
        <f t="shared" si="3"/>
        <v>133982</v>
      </c>
      <c r="H13" s="15">
        <f t="shared" si="3"/>
        <v>95044</v>
      </c>
      <c r="I13" s="15">
        <f t="shared" si="3"/>
        <v>108914</v>
      </c>
      <c r="J13" s="15">
        <f t="shared" si="3"/>
        <v>111492</v>
      </c>
      <c r="K13" s="15">
        <f t="shared" si="3"/>
        <v>193135</v>
      </c>
      <c r="L13" s="13">
        <f t="shared" si="1"/>
        <v>1560103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1.173526500076692</v>
      </c>
      <c r="C18" s="22">
        <v>1.172232542578481</v>
      </c>
      <c r="D18" s="22">
        <v>1.051165567824769</v>
      </c>
      <c r="E18" s="22">
        <v>1.127097599280875</v>
      </c>
      <c r="F18" s="22">
        <v>1.175601016190509</v>
      </c>
      <c r="G18" s="22">
        <v>1.138867237425577</v>
      </c>
      <c r="H18" s="22">
        <v>1.008645512971353</v>
      </c>
      <c r="I18" s="22">
        <v>1.149391388186779</v>
      </c>
      <c r="J18" s="22">
        <v>1.247415032584542</v>
      </c>
      <c r="K18" s="22">
        <v>1.123271515711097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805778.7100000001</v>
      </c>
      <c r="C20" s="25">
        <f aca="true" t="shared" si="4" ref="C20:K20">SUM(C21:C30)</f>
        <v>549956.57</v>
      </c>
      <c r="D20" s="25">
        <f t="shared" si="4"/>
        <v>1784312.7700000003</v>
      </c>
      <c r="E20" s="25">
        <f t="shared" si="4"/>
        <v>1450521.5899999996</v>
      </c>
      <c r="F20" s="25">
        <f t="shared" si="4"/>
        <v>1483051.02</v>
      </c>
      <c r="G20" s="25">
        <f t="shared" si="4"/>
        <v>885464.9199999999</v>
      </c>
      <c r="H20" s="25">
        <f t="shared" si="4"/>
        <v>628517.4800000001</v>
      </c>
      <c r="I20" s="25">
        <f t="shared" si="4"/>
        <v>626313.35</v>
      </c>
      <c r="J20" s="25">
        <f t="shared" si="4"/>
        <v>775623.8</v>
      </c>
      <c r="K20" s="25">
        <f t="shared" si="4"/>
        <v>972049.2999999999</v>
      </c>
      <c r="L20" s="25">
        <f>SUM(B20:K20)</f>
        <v>9961589.510000002</v>
      </c>
      <c r="M20"/>
    </row>
    <row r="21" spans="1:13" ht="17.25" customHeight="1">
      <c r="A21" s="26" t="s">
        <v>22</v>
      </c>
      <c r="B21" s="56">
        <f>ROUND((B15+B16)*B7,2)</f>
        <v>631534.82</v>
      </c>
      <c r="C21" s="56">
        <f aca="true" t="shared" si="5" ref="C21:K21">ROUND((C15+C16)*C7,2)</f>
        <v>453803.63</v>
      </c>
      <c r="D21" s="56">
        <f t="shared" si="5"/>
        <v>1625088.52</v>
      </c>
      <c r="E21" s="56">
        <f t="shared" si="5"/>
        <v>1247766.38</v>
      </c>
      <c r="F21" s="56">
        <f t="shared" si="5"/>
        <v>1207857.97</v>
      </c>
      <c r="G21" s="56">
        <f t="shared" si="5"/>
        <v>747296.82</v>
      </c>
      <c r="H21" s="56">
        <f t="shared" si="5"/>
        <v>579817.18</v>
      </c>
      <c r="I21" s="56">
        <f t="shared" si="5"/>
        <v>529345.01</v>
      </c>
      <c r="J21" s="56">
        <f t="shared" si="5"/>
        <v>599645.05</v>
      </c>
      <c r="K21" s="56">
        <f t="shared" si="5"/>
        <v>835944.11</v>
      </c>
      <c r="L21" s="33">
        <f aca="true" t="shared" si="6" ref="L21:L29">SUM(B21:K21)</f>
        <v>8458099.489999998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109588.03</v>
      </c>
      <c r="C22" s="33">
        <f t="shared" si="7"/>
        <v>78159.75</v>
      </c>
      <c r="D22" s="33">
        <f t="shared" si="7"/>
        <v>83148.58</v>
      </c>
      <c r="E22" s="33">
        <f t="shared" si="7"/>
        <v>158588.11</v>
      </c>
      <c r="F22" s="33">
        <f t="shared" si="7"/>
        <v>212101.09</v>
      </c>
      <c r="G22" s="33">
        <f t="shared" si="7"/>
        <v>103775.04</v>
      </c>
      <c r="H22" s="33">
        <f t="shared" si="7"/>
        <v>5012.82</v>
      </c>
      <c r="I22" s="33">
        <f t="shared" si="7"/>
        <v>79079.59</v>
      </c>
      <c r="J22" s="33">
        <f t="shared" si="7"/>
        <v>148361.2</v>
      </c>
      <c r="K22" s="33">
        <f t="shared" si="7"/>
        <v>103048.1</v>
      </c>
      <c r="L22" s="33">
        <f t="shared" si="6"/>
        <v>1080862.31</v>
      </c>
      <c r="M22"/>
    </row>
    <row r="23" spans="1:13" ht="17.25" customHeight="1">
      <c r="A23" s="27" t="s">
        <v>24</v>
      </c>
      <c r="B23" s="33">
        <v>1659.49</v>
      </c>
      <c r="C23" s="33">
        <v>15351.77</v>
      </c>
      <c r="D23" s="33">
        <v>69750.47</v>
      </c>
      <c r="E23" s="33">
        <v>38399.2</v>
      </c>
      <c r="F23" s="33">
        <v>57216.64</v>
      </c>
      <c r="G23" s="33">
        <v>33118.36</v>
      </c>
      <c r="H23" s="33">
        <v>23558.4</v>
      </c>
      <c r="I23" s="33">
        <v>15123.57</v>
      </c>
      <c r="J23" s="33">
        <v>22814.42</v>
      </c>
      <c r="K23" s="33">
        <v>27907.67</v>
      </c>
      <c r="L23" s="33">
        <f t="shared" si="6"/>
        <v>304899.99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652.79</v>
      </c>
      <c r="C26" s="33">
        <v>444.57</v>
      </c>
      <c r="D26" s="33">
        <v>1446.26</v>
      </c>
      <c r="E26" s="33">
        <v>1176.14</v>
      </c>
      <c r="F26" s="33">
        <v>1201.47</v>
      </c>
      <c r="G26" s="33">
        <v>717.5</v>
      </c>
      <c r="H26" s="33">
        <v>509.29</v>
      </c>
      <c r="I26" s="33">
        <v>506.47</v>
      </c>
      <c r="J26" s="33">
        <v>630.28</v>
      </c>
      <c r="K26" s="33">
        <v>787.85</v>
      </c>
      <c r="L26" s="33">
        <f t="shared" si="6"/>
        <v>8072.620000000001</v>
      </c>
      <c r="M26" s="60"/>
    </row>
    <row r="27" spans="1:13" ht="17.25" customHeight="1">
      <c r="A27" s="27" t="s">
        <v>74</v>
      </c>
      <c r="B27" s="33">
        <v>337.49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484.03</v>
      </c>
      <c r="L27" s="33">
        <f t="shared" si="6"/>
        <v>4559.7300000000005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60025.27</v>
      </c>
      <c r="C29" s="33"/>
      <c r="D29" s="33"/>
      <c r="E29" s="33"/>
      <c r="F29" s="33"/>
      <c r="G29" s="33"/>
      <c r="H29" s="33">
        <v>17373.48</v>
      </c>
      <c r="I29" s="33">
        <v>0</v>
      </c>
      <c r="J29" s="33">
        <v>0</v>
      </c>
      <c r="K29" s="33">
        <v>0</v>
      </c>
      <c r="L29" s="33">
        <f t="shared" si="6"/>
        <v>77398.75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-128582.79</v>
      </c>
      <c r="C32" s="33">
        <f t="shared" si="8"/>
        <v>-21969.2</v>
      </c>
      <c r="D32" s="33">
        <f t="shared" si="8"/>
        <v>-68833.6</v>
      </c>
      <c r="E32" s="33">
        <f t="shared" si="8"/>
        <v>-53101.989999999896</v>
      </c>
      <c r="F32" s="33">
        <f t="shared" si="8"/>
        <v>-44915.2</v>
      </c>
      <c r="G32" s="33">
        <f t="shared" si="8"/>
        <v>-33039.6</v>
      </c>
      <c r="H32" s="33">
        <f t="shared" si="8"/>
        <v>-21851.14</v>
      </c>
      <c r="I32" s="33">
        <f t="shared" si="8"/>
        <v>-23526.7</v>
      </c>
      <c r="J32" s="33">
        <f t="shared" si="8"/>
        <v>-26950</v>
      </c>
      <c r="K32" s="33">
        <f t="shared" si="8"/>
        <v>-39938.8</v>
      </c>
      <c r="L32" s="33">
        <f aca="true" t="shared" si="9" ref="L32:L39">SUM(B32:K32)</f>
        <v>-462709.0199999999</v>
      </c>
      <c r="M32"/>
    </row>
    <row r="33" spans="1:13" ht="18.75" customHeight="1">
      <c r="A33" s="27" t="s">
        <v>28</v>
      </c>
      <c r="B33" s="33">
        <f>B34+B35+B36+B37</f>
        <v>-20869.2</v>
      </c>
      <c r="C33" s="33">
        <f aca="true" t="shared" si="10" ref="C33:K33">C34+C35+C36+C37</f>
        <v>-21969.2</v>
      </c>
      <c r="D33" s="33">
        <f t="shared" si="10"/>
        <v>-68833.6</v>
      </c>
      <c r="E33" s="33">
        <f t="shared" si="10"/>
        <v>-47141.6</v>
      </c>
      <c r="F33" s="33">
        <f t="shared" si="10"/>
        <v>-44915.2</v>
      </c>
      <c r="G33" s="33">
        <f t="shared" si="10"/>
        <v>-33039.6</v>
      </c>
      <c r="H33" s="33">
        <f t="shared" si="10"/>
        <v>-19461.2</v>
      </c>
      <c r="I33" s="33">
        <f t="shared" si="10"/>
        <v>-23526.7</v>
      </c>
      <c r="J33" s="33">
        <f t="shared" si="10"/>
        <v>-26950</v>
      </c>
      <c r="K33" s="33">
        <f t="shared" si="10"/>
        <v>-39938.8</v>
      </c>
      <c r="L33" s="33">
        <f t="shared" si="9"/>
        <v>-346645.1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-20869.2</v>
      </c>
      <c r="C34" s="33">
        <f t="shared" si="11"/>
        <v>-21969.2</v>
      </c>
      <c r="D34" s="33">
        <f t="shared" si="11"/>
        <v>-68833.6</v>
      </c>
      <c r="E34" s="33">
        <f t="shared" si="11"/>
        <v>-47141.6</v>
      </c>
      <c r="F34" s="33">
        <f t="shared" si="11"/>
        <v>-44915.2</v>
      </c>
      <c r="G34" s="33">
        <f t="shared" si="11"/>
        <v>-33039.6</v>
      </c>
      <c r="H34" s="33">
        <f t="shared" si="11"/>
        <v>-19461.2</v>
      </c>
      <c r="I34" s="33">
        <f t="shared" si="11"/>
        <v>-18876</v>
      </c>
      <c r="J34" s="33">
        <f t="shared" si="11"/>
        <v>-26950</v>
      </c>
      <c r="K34" s="33">
        <f t="shared" si="11"/>
        <v>-39938.8</v>
      </c>
      <c r="L34" s="33">
        <f t="shared" si="9"/>
        <v>-341994.39999999997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-4650.7</v>
      </c>
      <c r="J37" s="17">
        <v>0</v>
      </c>
      <c r="K37" s="17">
        <v>0</v>
      </c>
      <c r="L37" s="33">
        <f t="shared" si="9"/>
        <v>-4650.7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-2389.94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-116063.9199999999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-2389.94</v>
      </c>
      <c r="I40" s="17">
        <v>0</v>
      </c>
      <c r="J40" s="28">
        <v>0</v>
      </c>
      <c r="K40" s="17">
        <v>0</v>
      </c>
      <c r="L40" s="33">
        <f>SUM(B40:K40)</f>
        <v>-34483.21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677195.92</v>
      </c>
      <c r="C56" s="41">
        <f t="shared" si="16"/>
        <v>527987.37</v>
      </c>
      <c r="D56" s="41">
        <f t="shared" si="16"/>
        <v>1715479.1700000002</v>
      </c>
      <c r="E56" s="41">
        <f t="shared" si="16"/>
        <v>1397419.5999999996</v>
      </c>
      <c r="F56" s="41">
        <f t="shared" si="16"/>
        <v>1438135.82</v>
      </c>
      <c r="G56" s="41">
        <f t="shared" si="16"/>
        <v>852425.32</v>
      </c>
      <c r="H56" s="41">
        <f t="shared" si="16"/>
        <v>606666.3400000001</v>
      </c>
      <c r="I56" s="41">
        <f t="shared" si="16"/>
        <v>602786.65</v>
      </c>
      <c r="J56" s="41">
        <f t="shared" si="16"/>
        <v>748673.8</v>
      </c>
      <c r="K56" s="41">
        <f t="shared" si="16"/>
        <v>932110.4999999999</v>
      </c>
      <c r="L56" s="42">
        <f t="shared" si="14"/>
        <v>9498880.49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677195.92</v>
      </c>
      <c r="C62" s="41">
        <f aca="true" t="shared" si="18" ref="C62:J62">SUM(C63:C74)</f>
        <v>527987.37</v>
      </c>
      <c r="D62" s="41">
        <f t="shared" si="18"/>
        <v>1715479.17</v>
      </c>
      <c r="E62" s="41">
        <f t="shared" si="18"/>
        <v>1397419.6</v>
      </c>
      <c r="F62" s="41">
        <f t="shared" si="18"/>
        <v>1438135.82</v>
      </c>
      <c r="G62" s="41">
        <f t="shared" si="18"/>
        <v>852425.32</v>
      </c>
      <c r="H62" s="41">
        <f t="shared" si="18"/>
        <v>606666.34</v>
      </c>
      <c r="I62" s="41">
        <f>SUM(I63:I79)</f>
        <v>602786.65</v>
      </c>
      <c r="J62" s="41">
        <f t="shared" si="18"/>
        <v>748673.8</v>
      </c>
      <c r="K62" s="41">
        <f>SUM(K63:K76)</f>
        <v>932110.5</v>
      </c>
      <c r="L62" s="46">
        <f>SUM(B62:K62)</f>
        <v>9498880.490000002</v>
      </c>
      <c r="M62" s="40"/>
    </row>
    <row r="63" spans="1:13" ht="18.75" customHeight="1">
      <c r="A63" s="47" t="s">
        <v>46</v>
      </c>
      <c r="B63" s="48">
        <v>677195.92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677195.92</v>
      </c>
      <c r="M63"/>
    </row>
    <row r="64" spans="1:13" ht="18.75" customHeight="1">
      <c r="A64" s="47" t="s">
        <v>55</v>
      </c>
      <c r="B64" s="17">
        <v>0</v>
      </c>
      <c r="C64" s="48">
        <v>462358.54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462358.54</v>
      </c>
      <c r="M64"/>
    </row>
    <row r="65" spans="1:13" ht="18.75" customHeight="1">
      <c r="A65" s="47" t="s">
        <v>56</v>
      </c>
      <c r="B65" s="17">
        <v>0</v>
      </c>
      <c r="C65" s="48">
        <v>65628.83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65628.83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1715479.17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1715479.17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1397419.6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1397419.6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1438135.82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1438135.82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852425.32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852425.32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606666.34</v>
      </c>
      <c r="I70" s="17">
        <v>0</v>
      </c>
      <c r="J70" s="17">
        <v>0</v>
      </c>
      <c r="K70" s="17">
        <v>0</v>
      </c>
      <c r="L70" s="46">
        <f t="shared" si="19"/>
        <v>606666.34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602786.65</v>
      </c>
      <c r="J71" s="17">
        <v>0</v>
      </c>
      <c r="K71" s="17">
        <v>0</v>
      </c>
      <c r="L71" s="46">
        <f t="shared" si="19"/>
        <v>602786.65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748673.8</v>
      </c>
      <c r="K72" s="17">
        <v>0</v>
      </c>
      <c r="L72" s="46">
        <f t="shared" si="19"/>
        <v>748673.8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545843.91</v>
      </c>
      <c r="L73" s="46">
        <f t="shared" si="19"/>
        <v>545843.91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386266.59</v>
      </c>
      <c r="L74" s="46">
        <f t="shared" si="19"/>
        <v>386266.59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2024-04-28T21:23:37Z</dcterms:modified>
  <cp:category/>
  <cp:version/>
  <cp:contentType/>
  <cp:contentStatus/>
</cp:coreProperties>
</file>