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<sst xmlns="http://schemas.openxmlformats.org/spreadsheetml/2006/main" count="87" uniqueCount="86">
  <si>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</si>
  <si>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</si>
  <si>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</si>
  <si>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</si>
  <si>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</si>
  <si>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</si>
  <si>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</si>
  <si>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</si>
  <si>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</si>
  <si>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</si>
  <si>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</si>
  <si>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</si>
  <si>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</si>
  <si>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</si>
  <si>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</si>
  <si>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</si>
  <si>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</si>
  <si>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</si>
  <si>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</si>
  <si>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</si>
  <si>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</si>
  <si>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</si>
  <si>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</si>
  <si>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</si>
  <si>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</si>
  <si>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</si>
  <si>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</si>
  <si>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</si>
  <si>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</si>
  <si>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</si>
  <si>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</si>
  <si>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</si>
  <si>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</si>
  <si>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</si>
  <si>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</si>
  <si>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</si>
  <si>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</si>
  <si>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</si>
  <si>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</si>
  <si>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</si>
  <si>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</si>
  <si>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</si>
  <si>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</si>
  <si>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</si>
  <si>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</si>
  <si>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</si>
  <si>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</si>
  <si>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</si>
  <si>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</si>
  <si>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</si>
  <si>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</si>
  <si>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</si>
  <si>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</si>
  <si>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</si>
  <si>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</si>
  <si>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</si>
  <si>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</si>
  <si>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</si>
  <si>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</si>
  <si>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</si>
  <si>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</si>
  <si>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</si>
  <si>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</si>
  <si>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</si>
  <si>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</si>
  <si>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</si>
  <si>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</si>
  <si>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</si>
  <si>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</si>
  <si>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</si>
  <si>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</si>
  <si>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</si>
  <si>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</si>
  <si>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</si>
  <si>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</si>
  <si>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</si>
  <si>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</si>
  <si>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</si>
  <si>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</si>
  <si>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</si>
  <si>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</si>
  <si>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</si>
  <si>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</si>
  <si>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</si>
  <si>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20/04/24 - VENCIMENTO 26/04/24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</si>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</sst>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44582</v>
      </c>
      <c r="C7" s="10">
        <f aca="true" t="shared" si="0" ref="C7:K7">C8+C11</f>
        <v>58949</v>
      </c>
      <c r="D7" s="10">
        <f t="shared" si="0"/>
        <v>191540</v>
      </c>
      <c r="E7" s="10">
        <f t="shared" si="0"/>
        <v>144521</v>
      </c>
      <c r="F7" s="10">
        <f t="shared" si="0"/>
        <v>161003</v>
      </c>
      <c r="G7" s="10">
        <f t="shared" si="0"/>
        <v>75945</v>
      </c>
      <c r="H7" s="10">
        <f t="shared" si="0"/>
        <v>53796</v>
      </c>
      <c r="I7" s="10">
        <f t="shared" si="0"/>
        <v>71659</v>
      </c>
      <c r="J7" s="10">
        <f t="shared" si="0"/>
        <v>47348</v>
      </c>
      <c r="K7" s="10">
        <f t="shared" si="0"/>
        <v>124448</v>
      </c>
      <c r="L7" s="10">
        <f aca="true" t="shared" si="1" ref="L7:L13">SUM(B7:K7)</f>
        <v>973791</v>
      </c>
      <c r="M7" s="11"/>
    </row>
    <row r="8" spans="1:13" ht="17.25" customHeight="1">
      <c r="A8" s="12" t="s">
        <v>81</v>
      </c>
      <c r="B8" s="13">
        <f>B9+B10</f>
        <v>3373</v>
      </c>
      <c r="C8" s="13">
        <f aca="true" t="shared" si="2" ref="C8:K8">C9+C10</f>
        <v>3545</v>
      </c>
      <c r="D8" s="13">
        <f t="shared" si="2"/>
        <v>12083</v>
      </c>
      <c r="E8" s="13">
        <f t="shared" si="2"/>
        <v>8328</v>
      </c>
      <c r="F8" s="13">
        <f t="shared" si="2"/>
        <v>8164</v>
      </c>
      <c r="G8" s="13">
        <f t="shared" si="2"/>
        <v>4989</v>
      </c>
      <c r="H8" s="13">
        <f t="shared" si="2"/>
        <v>2707</v>
      </c>
      <c r="I8" s="13">
        <f t="shared" si="2"/>
        <v>3128</v>
      </c>
      <c r="J8" s="13">
        <f t="shared" si="2"/>
        <v>2660</v>
      </c>
      <c r="K8" s="13">
        <f t="shared" si="2"/>
        <v>6494</v>
      </c>
      <c r="L8" s="13">
        <f t="shared" si="1"/>
        <v>55471</v>
      </c>
      <c r="M8"/>
    </row>
    <row r="9" spans="1:13" ht="17.25" customHeight="1">
      <c r="A9" s="14" t="s">
        <v>18</v>
      </c>
      <c r="B9" s="15">
        <v>3373</v>
      </c>
      <c r="C9" s="15">
        <v>3545</v>
      </c>
      <c r="D9" s="15">
        <v>12083</v>
      </c>
      <c r="E9" s="15">
        <v>8326</v>
      </c>
      <c r="F9" s="15">
        <v>8164</v>
      </c>
      <c r="G9" s="15">
        <v>4989</v>
      </c>
      <c r="H9" s="15">
        <v>2673</v>
      </c>
      <c r="I9" s="15">
        <v>3128</v>
      </c>
      <c r="J9" s="15">
        <v>2660</v>
      </c>
      <c r="K9" s="15">
        <v>6494</v>
      </c>
      <c r="L9" s="13">
        <f t="shared" si="1"/>
        <v>55435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34</v>
      </c>
      <c r="I10" s="15">
        <v>0</v>
      </c>
      <c r="J10" s="15">
        <v>0</v>
      </c>
      <c r="K10" s="15">
        <v>0</v>
      </c>
      <c r="L10" s="13">
        <f t="shared" si="1"/>
        <v>36</v>
      </c>
      <c r="M10"/>
    </row>
    <row r="11" spans="1:13" ht="17.25" customHeight="1">
      <c r="A11" s="12" t="s">
        <v>70</v>
      </c>
      <c r="B11" s="15">
        <v>41209</v>
      </c>
      <c r="C11" s="15">
        <v>55404</v>
      </c>
      <c r="D11" s="15">
        <v>179457</v>
      </c>
      <c r="E11" s="15">
        <v>136193</v>
      </c>
      <c r="F11" s="15">
        <v>152839</v>
      </c>
      <c r="G11" s="15">
        <v>70956</v>
      </c>
      <c r="H11" s="15">
        <v>51089</v>
      </c>
      <c r="I11" s="15">
        <v>68531</v>
      </c>
      <c r="J11" s="15">
        <v>44688</v>
      </c>
      <c r="K11" s="15">
        <v>117954</v>
      </c>
      <c r="L11" s="13">
        <f t="shared" si="1"/>
        <v>918320</v>
      </c>
      <c r="M11" s="60"/>
    </row>
    <row r="12" spans="1:13" ht="17.25" customHeight="1">
      <c r="A12" s="14" t="s">
        <v>83</v>
      </c>
      <c r="B12" s="15">
        <v>5170</v>
      </c>
      <c r="C12" s="15">
        <v>4632</v>
      </c>
      <c r="D12" s="15">
        <v>16320</v>
      </c>
      <c r="E12" s="15">
        <v>14433</v>
      </c>
      <c r="F12" s="15">
        <v>14276</v>
      </c>
      <c r="G12" s="15">
        <v>7592</v>
      </c>
      <c r="H12" s="15">
        <v>5337</v>
      </c>
      <c r="I12" s="15">
        <v>3811</v>
      </c>
      <c r="J12" s="15">
        <v>3521</v>
      </c>
      <c r="K12" s="15">
        <v>7810</v>
      </c>
      <c r="L12" s="13">
        <f t="shared" si="1"/>
        <v>82902</v>
      </c>
      <c r="M12" s="60"/>
    </row>
    <row r="13" spans="1:13" ht="17.25" customHeight="1">
      <c r="A13" s="14" t="s">
        <v>71</v>
      </c>
      <c r="B13" s="15">
        <f>+B11-B12</f>
        <v>36039</v>
      </c>
      <c r="C13" s="15">
        <f aca="true" t="shared" si="3" ref="C13:K13">+C11-C12</f>
        <v>50772</v>
      </c>
      <c r="D13" s="15">
        <f t="shared" si="3"/>
        <v>163137</v>
      </c>
      <c r="E13" s="15">
        <f t="shared" si="3"/>
        <v>121760</v>
      </c>
      <c r="F13" s="15">
        <f t="shared" si="3"/>
        <v>138563</v>
      </c>
      <c r="G13" s="15">
        <f t="shared" si="3"/>
        <v>63364</v>
      </c>
      <c r="H13" s="15">
        <f t="shared" si="3"/>
        <v>45752</v>
      </c>
      <c r="I13" s="15">
        <f t="shared" si="3"/>
        <v>64720</v>
      </c>
      <c r="J13" s="15">
        <f t="shared" si="3"/>
        <v>41167</v>
      </c>
      <c r="K13" s="15">
        <f t="shared" si="3"/>
        <v>110144</v>
      </c>
      <c r="L13" s="13">
        <f t="shared" si="1"/>
        <v>835418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1.182080092394923</v>
      </c>
      <c r="C18" s="22">
        <v>1.180379725600859</v>
      </c>
      <c r="D18" s="22">
        <v>1.069569224609545</v>
      </c>
      <c r="E18" s="22">
        <v>1.154646883070017</v>
      </c>
      <c r="F18" s="22">
        <v>1.222050395624703</v>
      </c>
      <c r="G18" s="22">
        <v>1.131616903030547</v>
      </c>
      <c r="H18" s="22">
        <v>1.022534196412849</v>
      </c>
      <c r="I18" s="22">
        <v>1.112989047656765</v>
      </c>
      <c r="J18" s="22">
        <v>1.274158295873586</v>
      </c>
      <c r="K18" s="22">
        <v>1.106010766983177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449213.33</v>
      </c>
      <c r="C20" s="25">
        <f aca="true" t="shared" si="4" ref="C20:K20">SUM(C21:C30)</f>
        <v>298767.82999999996</v>
      </c>
      <c r="D20" s="25">
        <f t="shared" si="4"/>
        <v>1059066.35</v>
      </c>
      <c r="E20" s="25">
        <f t="shared" si="4"/>
        <v>866356.7499999999</v>
      </c>
      <c r="F20" s="25">
        <f t="shared" si="4"/>
        <v>907290.94</v>
      </c>
      <c r="G20" s="25">
        <f t="shared" si="4"/>
        <v>435776.71</v>
      </c>
      <c r="H20" s="25">
        <f t="shared" si="4"/>
        <v>326769.5</v>
      </c>
      <c r="I20" s="25">
        <f t="shared" si="4"/>
        <v>364421.5099999999</v>
      </c>
      <c r="J20" s="25">
        <f t="shared" si="4"/>
        <v>301833.98</v>
      </c>
      <c r="K20" s="25">
        <f t="shared" si="4"/>
        <v>558505.48</v>
      </c>
      <c r="L20" s="25">
        <f>SUM(B20:K20)</f>
        <v>5568002.380000001</v>
      </c>
      <c r="M20"/>
    </row>
    <row r="21" spans="1:13" ht="17.25" customHeight="1">
      <c r="A21" s="26" t="s">
        <v>22</v>
      </c>
      <c r="B21" s="56">
        <f>ROUND((B15+B16)*B7,2)</f>
        <v>326647.86</v>
      </c>
      <c r="C21" s="56">
        <f aca="true" t="shared" si="5" ref="C21:K21">ROUND((C15+C16)*C7,2)</f>
        <v>243182.31</v>
      </c>
      <c r="D21" s="56">
        <f t="shared" si="5"/>
        <v>940442.25</v>
      </c>
      <c r="E21" s="56">
        <f t="shared" si="5"/>
        <v>718760.74</v>
      </c>
      <c r="F21" s="56">
        <f t="shared" si="5"/>
        <v>707511.58</v>
      </c>
      <c r="G21" s="56">
        <f t="shared" si="5"/>
        <v>366958.65</v>
      </c>
      <c r="H21" s="56">
        <f t="shared" si="5"/>
        <v>286329.21</v>
      </c>
      <c r="I21" s="56">
        <f t="shared" si="5"/>
        <v>316224</v>
      </c>
      <c r="J21" s="56">
        <f t="shared" si="5"/>
        <v>225026.1</v>
      </c>
      <c r="K21" s="56">
        <f t="shared" si="5"/>
        <v>482982.69</v>
      </c>
      <c r="L21" s="33">
        <f aca="true" t="shared" si="6" ref="L21:L29">SUM(B21:K21)</f>
        <v>4614065.390000001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59476.07</v>
      </c>
      <c r="C22" s="33">
        <f t="shared" si="7"/>
        <v>43865.16</v>
      </c>
      <c r="D22" s="33">
        <f t="shared" si="7"/>
        <v>65425.84</v>
      </c>
      <c r="E22" s="33">
        <f t="shared" si="7"/>
        <v>111154.11</v>
      </c>
      <c r="F22" s="33">
        <f t="shared" si="7"/>
        <v>157103.23</v>
      </c>
      <c r="G22" s="33">
        <f t="shared" si="7"/>
        <v>48297.96</v>
      </c>
      <c r="H22" s="33">
        <f t="shared" si="7"/>
        <v>6452.2</v>
      </c>
      <c r="I22" s="33">
        <f t="shared" si="7"/>
        <v>35729.85</v>
      </c>
      <c r="J22" s="33">
        <f t="shared" si="7"/>
        <v>61692.77</v>
      </c>
      <c r="K22" s="33">
        <f t="shared" si="7"/>
        <v>51201.37</v>
      </c>
      <c r="L22" s="33">
        <f t="shared" si="6"/>
        <v>640398.56</v>
      </c>
      <c r="M22"/>
    </row>
    <row r="23" spans="1:13" ht="17.25" customHeight="1">
      <c r="A23" s="27" t="s">
        <v>24</v>
      </c>
      <c r="B23" s="33">
        <v>0</v>
      </c>
      <c r="C23" s="33">
        <v>9121.14</v>
      </c>
      <c r="D23" s="33">
        <v>46889.94</v>
      </c>
      <c r="E23" s="33">
        <v>30679.62</v>
      </c>
      <c r="F23" s="33">
        <v>36775.49</v>
      </c>
      <c r="G23" s="33">
        <v>19374.83</v>
      </c>
      <c r="H23" s="33">
        <v>13039.37</v>
      </c>
      <c r="I23" s="33">
        <v>9716.54</v>
      </c>
      <c r="J23" s="33">
        <v>10534.27</v>
      </c>
      <c r="K23" s="33">
        <v>19205.77</v>
      </c>
      <c r="L23" s="33">
        <f t="shared" si="6"/>
        <v>195336.97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607.77</v>
      </c>
      <c r="C26" s="33">
        <v>402.37</v>
      </c>
      <c r="D26" s="33">
        <v>1429.38</v>
      </c>
      <c r="E26" s="33">
        <v>1170.52</v>
      </c>
      <c r="F26" s="33">
        <v>1226.79</v>
      </c>
      <c r="G26" s="33">
        <v>588.07</v>
      </c>
      <c r="H26" s="33">
        <v>441.76</v>
      </c>
      <c r="I26" s="33">
        <v>492.41</v>
      </c>
      <c r="J26" s="33">
        <v>407.99</v>
      </c>
      <c r="K26" s="33">
        <v>754.08</v>
      </c>
      <c r="L26" s="33">
        <f t="shared" si="6"/>
        <v>7521.139999999999</v>
      </c>
      <c r="M26" s="60"/>
    </row>
    <row r="27" spans="1:13" ht="17.25" customHeight="1">
      <c r="A27" s="27" t="s">
        <v>74</v>
      </c>
      <c r="B27" s="33">
        <v>337.55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284.54</v>
      </c>
      <c r="I27" s="33">
        <v>293</v>
      </c>
      <c r="J27" s="33">
        <v>353.13</v>
      </c>
      <c r="K27" s="33">
        <v>484.03</v>
      </c>
      <c r="L27" s="33">
        <f t="shared" si="6"/>
        <v>4559.78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85</v>
      </c>
      <c r="B29" s="33">
        <v>60163.26</v>
      </c>
      <c r="C29" s="33"/>
      <c r="D29" s="33"/>
      <c r="E29" s="33"/>
      <c r="F29" s="33"/>
      <c r="G29" s="33"/>
      <c r="H29" s="33">
        <v>18260.66</v>
      </c>
      <c r="I29" s="33">
        <v>0</v>
      </c>
      <c r="J29" s="33">
        <v>0</v>
      </c>
      <c r="K29" s="33">
        <v>0</v>
      </c>
      <c r="L29" s="33">
        <f t="shared" si="6"/>
        <v>78423.92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-122554.79</v>
      </c>
      <c r="C32" s="33">
        <f t="shared" si="8"/>
        <v>-15598</v>
      </c>
      <c r="D32" s="33">
        <f t="shared" si="8"/>
        <v>-53165.2</v>
      </c>
      <c r="E32" s="33">
        <f t="shared" si="8"/>
        <v>-798594.79</v>
      </c>
      <c r="F32" s="33">
        <f t="shared" si="8"/>
        <v>-877921.6</v>
      </c>
      <c r="G32" s="33">
        <f t="shared" si="8"/>
        <v>-21951.6</v>
      </c>
      <c r="H32" s="33">
        <f t="shared" si="8"/>
        <v>-11761.2</v>
      </c>
      <c r="I32" s="33">
        <f t="shared" si="8"/>
        <v>-328763.2</v>
      </c>
      <c r="J32" s="33">
        <f t="shared" si="8"/>
        <v>-11704</v>
      </c>
      <c r="K32" s="33">
        <f t="shared" si="8"/>
        <v>-28573.6</v>
      </c>
      <c r="L32" s="33">
        <f aca="true" t="shared" si="9" ref="L32:L39">SUM(B32:K32)</f>
        <v>-2270587.98</v>
      </c>
      <c r="M32"/>
    </row>
    <row r="33" spans="1:13" ht="18.75" customHeight="1">
      <c r="A33" s="27" t="s">
        <v>28</v>
      </c>
      <c r="B33" s="33">
        <f>B34+B35+B36+B37</f>
        <v>-14841.2</v>
      </c>
      <c r="C33" s="33">
        <f aca="true" t="shared" si="10" ref="C33:K33">C34+C35+C36+C37</f>
        <v>-15598</v>
      </c>
      <c r="D33" s="33">
        <f t="shared" si="10"/>
        <v>-53165.2</v>
      </c>
      <c r="E33" s="33">
        <f t="shared" si="10"/>
        <v>-36634.4</v>
      </c>
      <c r="F33" s="33">
        <f t="shared" si="10"/>
        <v>-35921.6</v>
      </c>
      <c r="G33" s="33">
        <f t="shared" si="10"/>
        <v>-21951.6</v>
      </c>
      <c r="H33" s="33">
        <f t="shared" si="10"/>
        <v>-11761.2</v>
      </c>
      <c r="I33" s="33">
        <f t="shared" si="10"/>
        <v>-13763.2</v>
      </c>
      <c r="J33" s="33">
        <f t="shared" si="10"/>
        <v>-11704</v>
      </c>
      <c r="K33" s="33">
        <f t="shared" si="10"/>
        <v>-28573.6</v>
      </c>
      <c r="L33" s="33">
        <f t="shared" si="9"/>
        <v>-243914.00000000003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-14841.2</v>
      </c>
      <c r="C34" s="33">
        <f t="shared" si="11"/>
        <v>-15598</v>
      </c>
      <c r="D34" s="33">
        <f t="shared" si="11"/>
        <v>-53165.2</v>
      </c>
      <c r="E34" s="33">
        <f t="shared" si="11"/>
        <v>-36634.4</v>
      </c>
      <c r="F34" s="33">
        <f t="shared" si="11"/>
        <v>-35921.6</v>
      </c>
      <c r="G34" s="33">
        <f t="shared" si="11"/>
        <v>-21951.6</v>
      </c>
      <c r="H34" s="33">
        <f t="shared" si="11"/>
        <v>-11761.2</v>
      </c>
      <c r="I34" s="33">
        <f t="shared" si="11"/>
        <v>-13763.2</v>
      </c>
      <c r="J34" s="33">
        <f t="shared" si="11"/>
        <v>-11704</v>
      </c>
      <c r="K34" s="33">
        <f t="shared" si="11"/>
        <v>-28573.6</v>
      </c>
      <c r="L34" s="33">
        <f t="shared" si="9"/>
        <v>-243914.00000000003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-761960.39</v>
      </c>
      <c r="F38" s="38">
        <f t="shared" si="12"/>
        <v>-842000</v>
      </c>
      <c r="G38" s="38">
        <f t="shared" si="12"/>
        <v>0</v>
      </c>
      <c r="H38" s="38">
        <f t="shared" si="12"/>
        <v>0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-2026673.98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326658.54000000004</v>
      </c>
      <c r="C56" s="41">
        <f t="shared" si="16"/>
        <v>283169.82999999996</v>
      </c>
      <c r="D56" s="41">
        <f t="shared" si="16"/>
        <v>1005901.1500000001</v>
      </c>
      <c r="E56" s="41">
        <f t="shared" si="16"/>
        <v>67761.95999999985</v>
      </c>
      <c r="F56" s="41">
        <f t="shared" si="16"/>
        <v>29369.339999999967</v>
      </c>
      <c r="G56" s="41">
        <f t="shared" si="16"/>
        <v>413825.11000000004</v>
      </c>
      <c r="H56" s="41">
        <f t="shared" si="16"/>
        <v>315008.3</v>
      </c>
      <c r="I56" s="41">
        <f t="shared" si="16"/>
        <v>35658.30999999988</v>
      </c>
      <c r="J56" s="41">
        <f t="shared" si="16"/>
        <v>290129.98</v>
      </c>
      <c r="K56" s="41">
        <f t="shared" si="16"/>
        <v>529931.88</v>
      </c>
      <c r="L56" s="42">
        <f t="shared" si="14"/>
        <v>3297414.3999999994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326658.54</v>
      </c>
      <c r="C62" s="41">
        <f aca="true" t="shared" si="18" ref="C62:J62">SUM(C63:C74)</f>
        <v>283169.83</v>
      </c>
      <c r="D62" s="41">
        <f t="shared" si="18"/>
        <v>1005901.1481135793</v>
      </c>
      <c r="E62" s="41">
        <f t="shared" si="18"/>
        <v>67761.95806377288</v>
      </c>
      <c r="F62" s="41">
        <f t="shared" si="18"/>
        <v>29369.336230580928</v>
      </c>
      <c r="G62" s="41">
        <f t="shared" si="18"/>
        <v>413825.111042061</v>
      </c>
      <c r="H62" s="41">
        <f t="shared" si="18"/>
        <v>315008.2986531969</v>
      </c>
      <c r="I62" s="41">
        <f>SUM(I63:I79)</f>
        <v>35658.3085882623</v>
      </c>
      <c r="J62" s="41">
        <f t="shared" si="18"/>
        <v>290129.9820865204</v>
      </c>
      <c r="K62" s="41">
        <f>SUM(K63:K76)</f>
        <v>529931.87</v>
      </c>
      <c r="L62" s="46">
        <f>SUM(B62:K62)</f>
        <v>3297414.382777974</v>
      </c>
      <c r="M62" s="40"/>
    </row>
    <row r="63" spans="1:13" ht="18.75" customHeight="1">
      <c r="A63" s="47" t="s">
        <v>46</v>
      </c>
      <c r="B63" s="48">
        <v>326658.54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326658.54</v>
      </c>
      <c r="M63"/>
    </row>
    <row r="64" spans="1:13" ht="18.75" customHeight="1">
      <c r="A64" s="47" t="s">
        <v>55</v>
      </c>
      <c r="B64" s="17">
        <v>0</v>
      </c>
      <c r="C64" s="48">
        <v>248085.09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248085.09</v>
      </c>
      <c r="M64"/>
    </row>
    <row r="65" spans="1:13" ht="18.75" customHeight="1">
      <c r="A65" s="47" t="s">
        <v>56</v>
      </c>
      <c r="B65" s="17">
        <v>0</v>
      </c>
      <c r="C65" s="48">
        <v>35084.74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35084.74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1005901.1481135793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1005901.1481135793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67761.95806377288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67761.95806377288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29369.336230580928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29369.336230580928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413825.111042061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413825.111042061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315008.2986531969</v>
      </c>
      <c r="I70" s="17">
        <v>0</v>
      </c>
      <c r="J70" s="17">
        <v>0</v>
      </c>
      <c r="K70" s="17">
        <v>0</v>
      </c>
      <c r="L70" s="46">
        <f t="shared" si="19"/>
        <v>315008.2986531969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35658.3085882623</v>
      </c>
      <c r="J71" s="17">
        <v>0</v>
      </c>
      <c r="K71" s="17">
        <v>0</v>
      </c>
      <c r="L71" s="46">
        <f t="shared" si="19"/>
        <v>35658.3085882623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290129.9820865204</v>
      </c>
      <c r="K72" s="17">
        <v>0</v>
      </c>
      <c r="L72" s="46">
        <f t="shared" si="19"/>
        <v>290129.9820865204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288335.93</v>
      </c>
      <c r="L73" s="46">
        <f t="shared" si="19"/>
        <v>288335.93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241595.94</v>
      </c>
      <c r="L74" s="46">
        <f t="shared" si="19"/>
        <v>241595.94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2024-04-25T21:16:54Z</dcterms:modified>
  <cp:category/>
  <cp:version/>
  <cp:contentType/>
  <cp:contentStatus/>
</cp:coreProperties>
</file>