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<sst xmlns="http://schemas.openxmlformats.org/spreadsheetml/2006/main" count="87" uniqueCount="86">
  <si>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</si>
  <si>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</si>
  <si>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</si>
  <si>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</si>
  <si>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</si>
  <si>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</si>
  <si>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</si>
  <si>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</si>
  <si>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</si>
  <si>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</si>
  <si>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</si>
  <si>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</si>
  <si>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</si>
  <si>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</si>
  <si>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</si>
  <si>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</si>
  <si>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</si>
  <si>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</si>
  <si>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</si>
  <si>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</si>
  <si>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</si>
  <si>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</si>
  <si>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</si>
  <si>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</si>
  <si>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</si>
  <si>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</si>
  <si>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</si>
  <si>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</si>
  <si>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</si>
  <si>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</si>
  <si>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</si>
  <si>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</si>
  <si>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</si>
  <si>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</si>
  <si>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</si>
  <si>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</si>
  <si>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</si>
  <si>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</si>
  <si>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</si>
  <si>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</si>
  <si>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</si>
  <si>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</si>
  <si>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</si>
  <si>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</si>
  <si>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</si>
  <si>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</si>
  <si>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</si>
  <si>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</si>
  <si>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</si>
  <si>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</si>
  <si>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</si>
  <si>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</si>
  <si>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</si>
  <si>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</si>
  <si>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</si>
  <si>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</si>
  <si>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</si>
  <si>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</si>
  <si>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</si>
  <si>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</si>
  <si>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</si>
  <si>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</si>
  <si>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</si>
  <si>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</si>
  <si>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</si>
  <si>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</si>
  <si>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</si>
  <si>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</si>
  <si>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</si>
  <si>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</si>
  <si>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</si>
  <si>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</si>
  <si>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</si>
  <si>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</si>
  <si>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</si>
  <si>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</si>
  <si>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</si>
  <si>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</si>
  <si>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</si>
  <si>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</si>
  <si>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</si>
  <si>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</si>
  <si>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</si>
  <si>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</si>
  <si>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15/04/24 - VENCIMENTO 22/04/24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</si>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</sst>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82479</v>
      </c>
      <c r="C7" s="10">
        <f aca="true" t="shared" si="0" ref="C7:K7">C8+C11</f>
        <v>110290</v>
      </c>
      <c r="D7" s="10">
        <f t="shared" si="0"/>
        <v>330352</v>
      </c>
      <c r="E7" s="10">
        <f t="shared" si="0"/>
        <v>253079</v>
      </c>
      <c r="F7" s="10">
        <f t="shared" si="0"/>
        <v>270870</v>
      </c>
      <c r="G7" s="10">
        <f t="shared" si="0"/>
        <v>154058</v>
      </c>
      <c r="H7" s="10">
        <f t="shared" si="0"/>
        <v>109241</v>
      </c>
      <c r="I7" s="10">
        <f t="shared" si="0"/>
        <v>120140</v>
      </c>
      <c r="J7" s="10">
        <f t="shared" si="0"/>
        <v>123309</v>
      </c>
      <c r="K7" s="10">
        <f t="shared" si="0"/>
        <v>216390</v>
      </c>
      <c r="L7" s="10">
        <f aca="true" t="shared" si="1" ref="L7:L13">SUM(B7:K7)</f>
        <v>1770208</v>
      </c>
      <c r="M7" s="11"/>
    </row>
    <row r="8" spans="1:13" ht="17.25" customHeight="1">
      <c r="A8" s="12" t="s">
        <v>81</v>
      </c>
      <c r="B8" s="13">
        <f>B9+B10</f>
        <v>4329</v>
      </c>
      <c r="C8" s="13">
        <f aca="true" t="shared" si="2" ref="C8:K8">C9+C10</f>
        <v>4921</v>
      </c>
      <c r="D8" s="13">
        <f t="shared" si="2"/>
        <v>15409</v>
      </c>
      <c r="E8" s="13">
        <f t="shared" si="2"/>
        <v>10483</v>
      </c>
      <c r="F8" s="13">
        <f t="shared" si="2"/>
        <v>9875</v>
      </c>
      <c r="G8" s="13">
        <f t="shared" si="2"/>
        <v>7818</v>
      </c>
      <c r="H8" s="13">
        <f t="shared" si="2"/>
        <v>4527</v>
      </c>
      <c r="I8" s="13">
        <f t="shared" si="2"/>
        <v>4435</v>
      </c>
      <c r="J8" s="13">
        <f t="shared" si="2"/>
        <v>5940</v>
      </c>
      <c r="K8" s="13">
        <f t="shared" si="2"/>
        <v>9304</v>
      </c>
      <c r="L8" s="13">
        <f t="shared" si="1"/>
        <v>77041</v>
      </c>
      <c r="M8"/>
    </row>
    <row r="9" spans="1:13" ht="17.25" customHeight="1">
      <c r="A9" s="14" t="s">
        <v>18</v>
      </c>
      <c r="B9" s="15">
        <v>4329</v>
      </c>
      <c r="C9" s="15">
        <v>4921</v>
      </c>
      <c r="D9" s="15">
        <v>15409</v>
      </c>
      <c r="E9" s="15">
        <v>10483</v>
      </c>
      <c r="F9" s="15">
        <v>9875</v>
      </c>
      <c r="G9" s="15">
        <v>7818</v>
      </c>
      <c r="H9" s="15">
        <v>4434</v>
      </c>
      <c r="I9" s="15">
        <v>4435</v>
      </c>
      <c r="J9" s="15">
        <v>5940</v>
      </c>
      <c r="K9" s="15">
        <v>9304</v>
      </c>
      <c r="L9" s="13">
        <f t="shared" si="1"/>
        <v>76948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93</v>
      </c>
      <c r="I10" s="15">
        <v>0</v>
      </c>
      <c r="J10" s="15">
        <v>0</v>
      </c>
      <c r="K10" s="15">
        <v>0</v>
      </c>
      <c r="L10" s="13">
        <f t="shared" si="1"/>
        <v>93</v>
      </c>
      <c r="M10"/>
    </row>
    <row r="11" spans="1:13" ht="17.25" customHeight="1">
      <c r="A11" s="12" t="s">
        <v>70</v>
      </c>
      <c r="B11" s="15">
        <v>78150</v>
      </c>
      <c r="C11" s="15">
        <v>105369</v>
      </c>
      <c r="D11" s="15">
        <v>314943</v>
      </c>
      <c r="E11" s="15">
        <v>242596</v>
      </c>
      <c r="F11" s="15">
        <v>260995</v>
      </c>
      <c r="G11" s="15">
        <v>146240</v>
      </c>
      <c r="H11" s="15">
        <v>104714</v>
      </c>
      <c r="I11" s="15">
        <v>115705</v>
      </c>
      <c r="J11" s="15">
        <v>117369</v>
      </c>
      <c r="K11" s="15">
        <v>207086</v>
      </c>
      <c r="L11" s="13">
        <f t="shared" si="1"/>
        <v>1693167</v>
      </c>
      <c r="M11" s="60"/>
    </row>
    <row r="12" spans="1:13" ht="17.25" customHeight="1">
      <c r="A12" s="14" t="s">
        <v>83</v>
      </c>
      <c r="B12" s="15">
        <v>8950</v>
      </c>
      <c r="C12" s="15">
        <v>7499</v>
      </c>
      <c r="D12" s="15">
        <v>26728</v>
      </c>
      <c r="E12" s="15">
        <v>23601</v>
      </c>
      <c r="F12" s="15">
        <v>21595</v>
      </c>
      <c r="G12" s="15">
        <v>13099</v>
      </c>
      <c r="H12" s="15">
        <v>9174</v>
      </c>
      <c r="I12" s="15">
        <v>6640</v>
      </c>
      <c r="J12" s="15">
        <v>8229</v>
      </c>
      <c r="K12" s="15">
        <v>13295</v>
      </c>
      <c r="L12" s="13">
        <f t="shared" si="1"/>
        <v>138810</v>
      </c>
      <c r="M12" s="60"/>
    </row>
    <row r="13" spans="1:13" ht="17.25" customHeight="1">
      <c r="A13" s="14" t="s">
        <v>71</v>
      </c>
      <c r="B13" s="15">
        <f>+B11-B12</f>
        <v>69200</v>
      </c>
      <c r="C13" s="15">
        <f aca="true" t="shared" si="3" ref="C13:K13">+C11-C12</f>
        <v>97870</v>
      </c>
      <c r="D13" s="15">
        <f t="shared" si="3"/>
        <v>288215</v>
      </c>
      <c r="E13" s="15">
        <f t="shared" si="3"/>
        <v>218995</v>
      </c>
      <c r="F13" s="15">
        <f t="shared" si="3"/>
        <v>239400</v>
      </c>
      <c r="G13" s="15">
        <f t="shared" si="3"/>
        <v>133141</v>
      </c>
      <c r="H13" s="15">
        <f t="shared" si="3"/>
        <v>95540</v>
      </c>
      <c r="I13" s="15">
        <f t="shared" si="3"/>
        <v>109065</v>
      </c>
      <c r="J13" s="15">
        <f t="shared" si="3"/>
        <v>109140</v>
      </c>
      <c r="K13" s="15">
        <f t="shared" si="3"/>
        <v>193791</v>
      </c>
      <c r="L13" s="13">
        <f t="shared" si="1"/>
        <v>1554357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1.268367990451726</v>
      </c>
      <c r="C18" s="22">
        <v>1.171834223811776</v>
      </c>
      <c r="D18" s="22">
        <v>1.054303321378315</v>
      </c>
      <c r="E18" s="22">
        <v>1.116157891691681</v>
      </c>
      <c r="F18" s="22">
        <v>1.187922795672372</v>
      </c>
      <c r="G18" s="22">
        <v>1.143069066683963</v>
      </c>
      <c r="H18" s="22">
        <v>1.018523025785006</v>
      </c>
      <c r="I18" s="22">
        <v>1.148910103971973</v>
      </c>
      <c r="J18" s="22">
        <v>1.271683304955513</v>
      </c>
      <c r="K18" s="22">
        <v>1.115152032583368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805856.4800000001</v>
      </c>
      <c r="C20" s="25">
        <f aca="true" t="shared" si="4" ref="C20:K20">SUM(C21:C30)</f>
        <v>551027.9</v>
      </c>
      <c r="D20" s="25">
        <f t="shared" si="4"/>
        <v>1786535.21</v>
      </c>
      <c r="E20" s="25">
        <f t="shared" si="4"/>
        <v>1448753.5999999999</v>
      </c>
      <c r="F20" s="25">
        <f t="shared" si="4"/>
        <v>1476495.77</v>
      </c>
      <c r="G20" s="25">
        <f t="shared" si="4"/>
        <v>885677.9199999998</v>
      </c>
      <c r="H20" s="25">
        <f t="shared" si="4"/>
        <v>638720.53</v>
      </c>
      <c r="I20" s="25">
        <f t="shared" si="4"/>
        <v>626805.8600000002</v>
      </c>
      <c r="J20" s="25">
        <f t="shared" si="4"/>
        <v>772869.9199999999</v>
      </c>
      <c r="K20" s="25">
        <f t="shared" si="4"/>
        <v>969379.7099999998</v>
      </c>
      <c r="L20" s="25">
        <f>SUM(B20:K20)</f>
        <v>9962122.899999999</v>
      </c>
      <c r="M20"/>
    </row>
    <row r="21" spans="1:13" ht="17.25" customHeight="1">
      <c r="A21" s="26" t="s">
        <v>22</v>
      </c>
      <c r="B21" s="56">
        <f>ROUND((B15+B16)*B7,2)</f>
        <v>604315.39</v>
      </c>
      <c r="C21" s="56">
        <f aca="true" t="shared" si="5" ref="C21:K21">ROUND((C15+C16)*C7,2)</f>
        <v>454979.34</v>
      </c>
      <c r="D21" s="56">
        <f t="shared" si="5"/>
        <v>1621995.28</v>
      </c>
      <c r="E21" s="56">
        <f t="shared" si="5"/>
        <v>1258663.1</v>
      </c>
      <c r="F21" s="56">
        <f t="shared" si="5"/>
        <v>1190311.13</v>
      </c>
      <c r="G21" s="56">
        <f t="shared" si="5"/>
        <v>744392.85</v>
      </c>
      <c r="H21" s="56">
        <f t="shared" si="5"/>
        <v>581435.22</v>
      </c>
      <c r="I21" s="56">
        <f t="shared" si="5"/>
        <v>530165.81</v>
      </c>
      <c r="J21" s="56">
        <f t="shared" si="5"/>
        <v>586038.35</v>
      </c>
      <c r="K21" s="56">
        <f t="shared" si="5"/>
        <v>839809.59</v>
      </c>
      <c r="L21" s="33">
        <f aca="true" t="shared" si="6" ref="L21:L29">SUM(B21:K21)</f>
        <v>8412106.059999999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162178.91</v>
      </c>
      <c r="C22" s="33">
        <f t="shared" si="7"/>
        <v>78181.02</v>
      </c>
      <c r="D22" s="33">
        <f t="shared" si="7"/>
        <v>88079.73</v>
      </c>
      <c r="E22" s="33">
        <f t="shared" si="7"/>
        <v>146203.65</v>
      </c>
      <c r="F22" s="33">
        <f t="shared" si="7"/>
        <v>223686.6</v>
      </c>
      <c r="G22" s="33">
        <f t="shared" si="7"/>
        <v>106499.59</v>
      </c>
      <c r="H22" s="33">
        <f t="shared" si="7"/>
        <v>10769.94</v>
      </c>
      <c r="I22" s="33">
        <f t="shared" si="7"/>
        <v>78947.05</v>
      </c>
      <c r="J22" s="33">
        <f t="shared" si="7"/>
        <v>159216.84</v>
      </c>
      <c r="K22" s="33">
        <f t="shared" si="7"/>
        <v>96705.78</v>
      </c>
      <c r="L22" s="33">
        <f t="shared" si="6"/>
        <v>1150469.1099999999</v>
      </c>
      <c r="M22"/>
    </row>
    <row r="23" spans="1:13" ht="17.25" customHeight="1">
      <c r="A23" s="27" t="s">
        <v>24</v>
      </c>
      <c r="B23" s="33">
        <v>1366.64</v>
      </c>
      <c r="C23" s="33">
        <v>15223.3</v>
      </c>
      <c r="D23" s="33">
        <v>70129.37</v>
      </c>
      <c r="E23" s="33">
        <v>38118.95</v>
      </c>
      <c r="F23" s="33">
        <v>56625.54</v>
      </c>
      <c r="G23" s="33">
        <v>33507.96</v>
      </c>
      <c r="H23" s="33">
        <v>24070.65</v>
      </c>
      <c r="I23" s="33">
        <v>14925</v>
      </c>
      <c r="J23" s="33">
        <v>22814.42</v>
      </c>
      <c r="K23" s="33">
        <v>27714.97</v>
      </c>
      <c r="L23" s="33">
        <f t="shared" si="6"/>
        <v>304496.79999999993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655.6</v>
      </c>
      <c r="C26" s="33">
        <v>447.39</v>
      </c>
      <c r="D26" s="33">
        <v>1451.89</v>
      </c>
      <c r="E26" s="33">
        <v>1176.14</v>
      </c>
      <c r="F26" s="33">
        <v>1198.65</v>
      </c>
      <c r="G26" s="33">
        <v>720.32</v>
      </c>
      <c r="H26" s="33">
        <v>517.73</v>
      </c>
      <c r="I26" s="33">
        <v>509.29</v>
      </c>
      <c r="J26" s="33">
        <v>627.46</v>
      </c>
      <c r="K26" s="33">
        <v>787.85</v>
      </c>
      <c r="L26" s="33">
        <f t="shared" si="6"/>
        <v>8092.32</v>
      </c>
      <c r="M26" s="60"/>
    </row>
    <row r="27" spans="1:13" ht="17.25" customHeight="1">
      <c r="A27" s="27" t="s">
        <v>74</v>
      </c>
      <c r="B27" s="33">
        <v>338.08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284.56</v>
      </c>
      <c r="I27" s="33">
        <v>293</v>
      </c>
      <c r="J27" s="33">
        <v>353.13</v>
      </c>
      <c r="K27" s="33">
        <v>483.98</v>
      </c>
      <c r="L27" s="33">
        <f t="shared" si="6"/>
        <v>4560.28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85</v>
      </c>
      <c r="B29" s="33">
        <v>35021.04</v>
      </c>
      <c r="C29" s="33"/>
      <c r="D29" s="33"/>
      <c r="E29" s="33"/>
      <c r="F29" s="33"/>
      <c r="G29" s="33"/>
      <c r="H29" s="33">
        <v>19680.67</v>
      </c>
      <c r="I29" s="33">
        <v>0</v>
      </c>
      <c r="J29" s="33">
        <v>0</v>
      </c>
      <c r="K29" s="33">
        <v>0</v>
      </c>
      <c r="L29" s="33">
        <f t="shared" si="6"/>
        <v>54701.71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-126761.19</v>
      </c>
      <c r="C32" s="33">
        <f t="shared" si="8"/>
        <v>-21652.4</v>
      </c>
      <c r="D32" s="33">
        <f t="shared" si="8"/>
        <v>-67799.6</v>
      </c>
      <c r="E32" s="33">
        <f t="shared" si="8"/>
        <v>-52085.589999999895</v>
      </c>
      <c r="F32" s="33">
        <f t="shared" si="8"/>
        <v>-43450</v>
      </c>
      <c r="G32" s="33">
        <f t="shared" si="8"/>
        <v>-34399.2</v>
      </c>
      <c r="H32" s="33">
        <f t="shared" si="8"/>
        <v>-19509.6</v>
      </c>
      <c r="I32" s="33">
        <f t="shared" si="8"/>
        <v>-24572.58</v>
      </c>
      <c r="J32" s="33">
        <f t="shared" si="8"/>
        <v>-26136</v>
      </c>
      <c r="K32" s="33">
        <f t="shared" si="8"/>
        <v>-40937.6</v>
      </c>
      <c r="L32" s="33">
        <f aca="true" t="shared" si="9" ref="L32:L39">SUM(B32:K32)</f>
        <v>-457303.7599999999</v>
      </c>
      <c r="M32"/>
    </row>
    <row r="33" spans="1:13" ht="18.75" customHeight="1">
      <c r="A33" s="27" t="s">
        <v>28</v>
      </c>
      <c r="B33" s="33">
        <f>B34+B35+B36+B37</f>
        <v>-19047.6</v>
      </c>
      <c r="C33" s="33">
        <f aca="true" t="shared" si="10" ref="C33:K33">C34+C35+C36+C37</f>
        <v>-21652.4</v>
      </c>
      <c r="D33" s="33">
        <f t="shared" si="10"/>
        <v>-67799.6</v>
      </c>
      <c r="E33" s="33">
        <f t="shared" si="10"/>
        <v>-46125.2</v>
      </c>
      <c r="F33" s="33">
        <f t="shared" si="10"/>
        <v>-43450</v>
      </c>
      <c r="G33" s="33">
        <f t="shared" si="10"/>
        <v>-34399.2</v>
      </c>
      <c r="H33" s="33">
        <f t="shared" si="10"/>
        <v>-19509.6</v>
      </c>
      <c r="I33" s="33">
        <f t="shared" si="10"/>
        <v>-24572.58</v>
      </c>
      <c r="J33" s="33">
        <f t="shared" si="10"/>
        <v>-26136</v>
      </c>
      <c r="K33" s="33">
        <f t="shared" si="10"/>
        <v>-40937.6</v>
      </c>
      <c r="L33" s="33">
        <f t="shared" si="9"/>
        <v>-343629.77999999997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-19047.6</v>
      </c>
      <c r="C34" s="33">
        <f t="shared" si="11"/>
        <v>-21652.4</v>
      </c>
      <c r="D34" s="33">
        <f t="shared" si="11"/>
        <v>-67799.6</v>
      </c>
      <c r="E34" s="33">
        <f t="shared" si="11"/>
        <v>-46125.2</v>
      </c>
      <c r="F34" s="33">
        <f t="shared" si="11"/>
        <v>-43450</v>
      </c>
      <c r="G34" s="33">
        <f t="shared" si="11"/>
        <v>-34399.2</v>
      </c>
      <c r="H34" s="33">
        <f t="shared" si="11"/>
        <v>-19509.6</v>
      </c>
      <c r="I34" s="33">
        <f t="shared" si="11"/>
        <v>-19514</v>
      </c>
      <c r="J34" s="33">
        <f t="shared" si="11"/>
        <v>-26136</v>
      </c>
      <c r="K34" s="33">
        <f t="shared" si="11"/>
        <v>-40937.6</v>
      </c>
      <c r="L34" s="33">
        <f t="shared" si="9"/>
        <v>-338571.19999999995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-5058.58</v>
      </c>
      <c r="J37" s="17">
        <v>0</v>
      </c>
      <c r="K37" s="17">
        <v>0</v>
      </c>
      <c r="L37" s="33">
        <f t="shared" si="9"/>
        <v>-5058.58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-113673.9799999999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679095.29</v>
      </c>
      <c r="C56" s="41">
        <f t="shared" si="16"/>
        <v>529375.5</v>
      </c>
      <c r="D56" s="41">
        <f t="shared" si="16"/>
        <v>1718735.6099999999</v>
      </c>
      <c r="E56" s="41">
        <f t="shared" si="16"/>
        <v>1396668.01</v>
      </c>
      <c r="F56" s="41">
        <f t="shared" si="16"/>
        <v>1433045.77</v>
      </c>
      <c r="G56" s="41">
        <f t="shared" si="16"/>
        <v>851278.7199999999</v>
      </c>
      <c r="H56" s="41">
        <f t="shared" si="16"/>
        <v>619210.93</v>
      </c>
      <c r="I56" s="41">
        <f t="shared" si="16"/>
        <v>602233.2800000003</v>
      </c>
      <c r="J56" s="41">
        <f t="shared" si="16"/>
        <v>746733.9199999999</v>
      </c>
      <c r="K56" s="41">
        <f t="shared" si="16"/>
        <v>928442.1099999999</v>
      </c>
      <c r="L56" s="42">
        <f t="shared" si="14"/>
        <v>9504819.139999999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679095.29</v>
      </c>
      <c r="C62" s="41">
        <f aca="true" t="shared" si="18" ref="C62:J62">SUM(C63:C74)</f>
        <v>529375.51</v>
      </c>
      <c r="D62" s="41">
        <f t="shared" si="18"/>
        <v>1718735.61</v>
      </c>
      <c r="E62" s="41">
        <f t="shared" si="18"/>
        <v>1396668.01</v>
      </c>
      <c r="F62" s="41">
        <f t="shared" si="18"/>
        <v>1433045.77</v>
      </c>
      <c r="G62" s="41">
        <f t="shared" si="18"/>
        <v>851278.72</v>
      </c>
      <c r="H62" s="41">
        <f t="shared" si="18"/>
        <v>619210.93</v>
      </c>
      <c r="I62" s="41">
        <f>SUM(I63:I79)</f>
        <v>602233.28</v>
      </c>
      <c r="J62" s="41">
        <f t="shared" si="18"/>
        <v>746733.92</v>
      </c>
      <c r="K62" s="41">
        <f>SUM(K63:K76)</f>
        <v>928442.1100000001</v>
      </c>
      <c r="L62" s="46">
        <f>SUM(B62:K62)</f>
        <v>9504819.149999999</v>
      </c>
      <c r="M62" s="40"/>
    </row>
    <row r="63" spans="1:13" ht="18.75" customHeight="1">
      <c r="A63" s="47" t="s">
        <v>46</v>
      </c>
      <c r="B63" s="48">
        <v>679095.29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679095.29</v>
      </c>
      <c r="M63"/>
    </row>
    <row r="64" spans="1:13" ht="18.75" customHeight="1">
      <c r="A64" s="47" t="s">
        <v>55</v>
      </c>
      <c r="B64" s="17">
        <v>0</v>
      </c>
      <c r="C64" s="48">
        <v>464897.57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464897.57</v>
      </c>
      <c r="M64"/>
    </row>
    <row r="65" spans="1:13" ht="18.75" customHeight="1">
      <c r="A65" s="47" t="s">
        <v>56</v>
      </c>
      <c r="B65" s="17">
        <v>0</v>
      </c>
      <c r="C65" s="48">
        <v>64477.94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64477.94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1718735.61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1718735.61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1396668.01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1396668.01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1433045.77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1433045.77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851278.72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851278.72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619210.93</v>
      </c>
      <c r="I70" s="17">
        <v>0</v>
      </c>
      <c r="J70" s="17">
        <v>0</v>
      </c>
      <c r="K70" s="17">
        <v>0</v>
      </c>
      <c r="L70" s="46">
        <f t="shared" si="19"/>
        <v>619210.93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602233.28</v>
      </c>
      <c r="J71" s="17">
        <v>0</v>
      </c>
      <c r="K71" s="17">
        <v>0</v>
      </c>
      <c r="L71" s="46">
        <f t="shared" si="19"/>
        <v>602233.28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746733.92</v>
      </c>
      <c r="K72" s="17">
        <v>0</v>
      </c>
      <c r="L72" s="46">
        <f t="shared" si="19"/>
        <v>746733.92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546759.56</v>
      </c>
      <c r="L73" s="46">
        <f t="shared" si="19"/>
        <v>546759.56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381682.55</v>
      </c>
      <c r="L74" s="46">
        <f t="shared" si="19"/>
        <v>381682.55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2024-04-19T14:49:14Z</dcterms:modified>
  <cp:category/>
  <cp:version/>
  <cp:contentType/>
  <cp:contentStatus/>
</cp:coreProperties>
</file>