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<sst xmlns="http://schemas.openxmlformats.org/spreadsheetml/2006/main" count="88" uniqueCount="87">
  <si>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</si>
  <si>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</si>
  <si>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</si>
  <si>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</si>
  <si>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</si>
  <si>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</si>
  <si>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</si>
  <si>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</si>
  <si>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</si>
  <si>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</si>
  <si>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</si>
  <si>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</si>
  <si>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</si>
  <si>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</si>
  <si>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</si>
  <si>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</si>
  <si>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</si>
  <si>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</si>
  <si>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</si>
  <si>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</si>
  <si>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</si>
  <si>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</si>
  <si>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</si>
  <si>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</si>
  <si>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</si>
  <si>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</si>
  <si>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</si>
  <si>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</si>
  <si>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</si>
  <si>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</si>
  <si>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</si>
  <si>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</si>
  <si>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</si>
  <si>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</si>
  <si>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</si>
  <si>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</si>
  <si>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</si>
  <si>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</si>
  <si>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</si>
  <si>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</si>
  <si>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</si>
  <si>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</si>
  <si>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</si>
  <si>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</si>
  <si>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</si>
  <si>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</si>
  <si>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</si>
  <si>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</si>
  <si>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</si>
  <si>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</si>
  <si>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</si>
  <si>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</si>
  <si>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</si>
  <si>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</si>
  <si>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</si>
  <si>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</si>
  <si>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</si>
  <si>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</si>
  <si>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</si>
  <si>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</si>
  <si>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</si>
  <si>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</si>
  <si>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</si>
  <si>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</si>
  <si>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</si>
  <si>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</si>
  <si>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</si>
  <si>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</si>
  <si>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</si>
  <si>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</si>
  <si>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</si>
  <si>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</si>
  <si>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</si>
  <si>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</si>
  <si>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</si>
  <si>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</si>
  <si>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</si>
  <si>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</si>
  <si>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</si>
  <si>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</si>
  <si>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</si>
  <si>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</si>
  <si>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</si>
  <si>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12/04/24 - VENCIMENTO 19/04/24</t>
  </si>
  <si>
    <t>4.9. Remuneração Veículos Elétricos</t>
  </si>
  <si>
    <t>5.3. Revisão de Remuneração pelo Transporte Coletivo ¹</t>
  </si>
  <si>
    <t>¹ Energia para tração fevereiro e março.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</si>
</sst>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85314</v>
      </c>
      <c r="C7" s="10">
        <f aca="true" t="shared" si="0" ref="C7:K7">C8+C11</f>
        <v>111187</v>
      </c>
      <c r="D7" s="10">
        <f t="shared" si="0"/>
        <v>335252</v>
      </c>
      <c r="E7" s="10">
        <f t="shared" si="0"/>
        <v>253650</v>
      </c>
      <c r="F7" s="10">
        <f t="shared" si="0"/>
        <v>277841</v>
      </c>
      <c r="G7" s="10">
        <f t="shared" si="0"/>
        <v>154544</v>
      </c>
      <c r="H7" s="10">
        <f t="shared" si="0"/>
        <v>111088</v>
      </c>
      <c r="I7" s="10">
        <f t="shared" si="0"/>
        <v>123908</v>
      </c>
      <c r="J7" s="10">
        <f t="shared" si="0"/>
        <v>122626</v>
      </c>
      <c r="K7" s="10">
        <f t="shared" si="0"/>
        <v>222207</v>
      </c>
      <c r="L7" s="10">
        <f aca="true" t="shared" si="1" ref="L7:L13">SUM(B7:K7)</f>
        <v>1797617</v>
      </c>
      <c r="M7" s="11"/>
    </row>
    <row r="8" spans="1:13" ht="17.25" customHeight="1">
      <c r="A8" s="12" t="s">
        <v>80</v>
      </c>
      <c r="B8" s="13">
        <f>B9+B10</f>
        <v>4603</v>
      </c>
      <c r="C8" s="13">
        <f aca="true" t="shared" si="2" ref="C8:K8">C9+C10</f>
        <v>4966</v>
      </c>
      <c r="D8" s="13">
        <f t="shared" si="2"/>
        <v>15570</v>
      </c>
      <c r="E8" s="13">
        <f t="shared" si="2"/>
        <v>10544</v>
      </c>
      <c r="F8" s="13">
        <f t="shared" si="2"/>
        <v>10041</v>
      </c>
      <c r="G8" s="13">
        <f t="shared" si="2"/>
        <v>7845</v>
      </c>
      <c r="H8" s="13">
        <f t="shared" si="2"/>
        <v>4891</v>
      </c>
      <c r="I8" s="13">
        <f t="shared" si="2"/>
        <v>4439</v>
      </c>
      <c r="J8" s="13">
        <f t="shared" si="2"/>
        <v>5766</v>
      </c>
      <c r="K8" s="13">
        <f t="shared" si="2"/>
        <v>9732</v>
      </c>
      <c r="L8" s="13">
        <f t="shared" si="1"/>
        <v>78397</v>
      </c>
      <c r="M8"/>
    </row>
    <row r="9" spans="1:13" ht="17.25" customHeight="1">
      <c r="A9" s="14" t="s">
        <v>18</v>
      </c>
      <c r="B9" s="15">
        <v>4602</v>
      </c>
      <c r="C9" s="15">
        <v>4966</v>
      </c>
      <c r="D9" s="15">
        <v>15570</v>
      </c>
      <c r="E9" s="15">
        <v>10544</v>
      </c>
      <c r="F9" s="15">
        <v>10041</v>
      </c>
      <c r="G9" s="15">
        <v>7845</v>
      </c>
      <c r="H9" s="15">
        <v>4799</v>
      </c>
      <c r="I9" s="15">
        <v>4439</v>
      </c>
      <c r="J9" s="15">
        <v>5766</v>
      </c>
      <c r="K9" s="15">
        <v>9732</v>
      </c>
      <c r="L9" s="13">
        <f t="shared" si="1"/>
        <v>78304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92</v>
      </c>
      <c r="I10" s="15">
        <v>0</v>
      </c>
      <c r="J10" s="15">
        <v>0</v>
      </c>
      <c r="K10" s="15">
        <v>0</v>
      </c>
      <c r="L10" s="13">
        <f t="shared" si="1"/>
        <v>93</v>
      </c>
      <c r="M10"/>
    </row>
    <row r="11" spans="1:13" ht="17.25" customHeight="1">
      <c r="A11" s="12" t="s">
        <v>69</v>
      </c>
      <c r="B11" s="15">
        <v>80711</v>
      </c>
      <c r="C11" s="15">
        <v>106221</v>
      </c>
      <c r="D11" s="15">
        <v>319682</v>
      </c>
      <c r="E11" s="15">
        <v>243106</v>
      </c>
      <c r="F11" s="15">
        <v>267800</v>
      </c>
      <c r="G11" s="15">
        <v>146699</v>
      </c>
      <c r="H11" s="15">
        <v>106197</v>
      </c>
      <c r="I11" s="15">
        <v>119469</v>
      </c>
      <c r="J11" s="15">
        <v>116860</v>
      </c>
      <c r="K11" s="15">
        <v>212475</v>
      </c>
      <c r="L11" s="13">
        <f t="shared" si="1"/>
        <v>1719220</v>
      </c>
      <c r="M11" s="60"/>
    </row>
    <row r="12" spans="1:13" ht="17.25" customHeight="1">
      <c r="A12" s="14" t="s">
        <v>82</v>
      </c>
      <c r="B12" s="15">
        <v>9217</v>
      </c>
      <c r="C12" s="15">
        <v>8085</v>
      </c>
      <c r="D12" s="15">
        <v>27569</v>
      </c>
      <c r="E12" s="15">
        <v>23937</v>
      </c>
      <c r="F12" s="15">
        <v>23120</v>
      </c>
      <c r="G12" s="15">
        <v>13429</v>
      </c>
      <c r="H12" s="15">
        <v>9478</v>
      </c>
      <c r="I12" s="15">
        <v>6836</v>
      </c>
      <c r="J12" s="15">
        <v>8244</v>
      </c>
      <c r="K12" s="15">
        <v>13677</v>
      </c>
      <c r="L12" s="13">
        <f t="shared" si="1"/>
        <v>143592</v>
      </c>
      <c r="M12" s="60"/>
    </row>
    <row r="13" spans="1:13" ht="17.25" customHeight="1">
      <c r="A13" s="14" t="s">
        <v>70</v>
      </c>
      <c r="B13" s="15">
        <f>+B11-B12</f>
        <v>71494</v>
      </c>
      <c r="C13" s="15">
        <f aca="true" t="shared" si="3" ref="C13:K13">+C11-C12</f>
        <v>98136</v>
      </c>
      <c r="D13" s="15">
        <f t="shared" si="3"/>
        <v>292113</v>
      </c>
      <c r="E13" s="15">
        <f t="shared" si="3"/>
        <v>219169</v>
      </c>
      <c r="F13" s="15">
        <f t="shared" si="3"/>
        <v>244680</v>
      </c>
      <c r="G13" s="15">
        <f t="shared" si="3"/>
        <v>133270</v>
      </c>
      <c r="H13" s="15">
        <f t="shared" si="3"/>
        <v>96719</v>
      </c>
      <c r="I13" s="15">
        <f t="shared" si="3"/>
        <v>112633</v>
      </c>
      <c r="J13" s="15">
        <f t="shared" si="3"/>
        <v>108616</v>
      </c>
      <c r="K13" s="15">
        <f t="shared" si="3"/>
        <v>198798</v>
      </c>
      <c r="L13" s="13">
        <f t="shared" si="1"/>
        <v>1575628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1.233099923660493</v>
      </c>
      <c r="C18" s="22">
        <v>1.164676018785096</v>
      </c>
      <c r="D18" s="22">
        <v>1.043376868685083</v>
      </c>
      <c r="E18" s="22">
        <v>1.112146553690751</v>
      </c>
      <c r="F18" s="22">
        <v>1.165433997479966</v>
      </c>
      <c r="G18" s="22">
        <v>1.14389009514777</v>
      </c>
      <c r="H18" s="22">
        <v>1.003801542594397</v>
      </c>
      <c r="I18" s="22">
        <v>1.118719658657378</v>
      </c>
      <c r="J18" s="22">
        <v>1.279932749513799</v>
      </c>
      <c r="K18" s="22">
        <v>1.09751923253591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810376.5800000001</v>
      </c>
      <c r="C20" s="25">
        <f aca="true" t="shared" si="4" ref="C20:K20">SUM(C21:C30)</f>
        <v>551949.5399999999</v>
      </c>
      <c r="D20" s="25">
        <f t="shared" si="4"/>
        <v>1793146.2600000002</v>
      </c>
      <c r="E20" s="25">
        <f t="shared" si="4"/>
        <v>1446915.9499999997</v>
      </c>
      <c r="F20" s="25">
        <f t="shared" si="4"/>
        <v>1486260.75</v>
      </c>
      <c r="G20" s="25">
        <f t="shared" si="4"/>
        <v>889159.3</v>
      </c>
      <c r="H20" s="25">
        <f t="shared" si="4"/>
        <v>639848.0800000001</v>
      </c>
      <c r="I20" s="25">
        <f t="shared" si="4"/>
        <v>629469.04</v>
      </c>
      <c r="J20" s="25">
        <f t="shared" si="4"/>
        <v>773897.26</v>
      </c>
      <c r="K20" s="25">
        <f t="shared" si="4"/>
        <v>979480.1499999999</v>
      </c>
      <c r="L20" s="25">
        <f>SUM(B20:K20)</f>
        <v>10000502.91</v>
      </c>
      <c r="M20"/>
    </row>
    <row r="21" spans="1:13" ht="17.25" customHeight="1">
      <c r="A21" s="26" t="s">
        <v>22</v>
      </c>
      <c r="B21" s="56">
        <f>ROUND((B15+B16)*B7,2)</f>
        <v>625087.15</v>
      </c>
      <c r="C21" s="56">
        <f aca="true" t="shared" si="5" ref="C21:K21">ROUND((C15+C16)*C7,2)</f>
        <v>458679.73</v>
      </c>
      <c r="D21" s="56">
        <f t="shared" si="5"/>
        <v>1646053.79</v>
      </c>
      <c r="E21" s="56">
        <f t="shared" si="5"/>
        <v>1261502.91</v>
      </c>
      <c r="F21" s="56">
        <f t="shared" si="5"/>
        <v>1220944.49</v>
      </c>
      <c r="G21" s="56">
        <f t="shared" si="5"/>
        <v>746741.15</v>
      </c>
      <c r="H21" s="56">
        <f t="shared" si="5"/>
        <v>591265.88</v>
      </c>
      <c r="I21" s="56">
        <f t="shared" si="5"/>
        <v>546793.61</v>
      </c>
      <c r="J21" s="56">
        <f t="shared" si="5"/>
        <v>582792.33</v>
      </c>
      <c r="K21" s="56">
        <f t="shared" si="5"/>
        <v>862385.37</v>
      </c>
      <c r="L21" s="33">
        <f aca="true" t="shared" si="6" ref="L21:L28">SUM(B21:K21)</f>
        <v>8542246.41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145707.77</v>
      </c>
      <c r="C22" s="33">
        <f t="shared" si="7"/>
        <v>75533.55</v>
      </c>
      <c r="D22" s="33">
        <f t="shared" si="7"/>
        <v>71400.66</v>
      </c>
      <c r="E22" s="33">
        <f t="shared" si="7"/>
        <v>141473.2</v>
      </c>
      <c r="F22" s="33">
        <f t="shared" si="7"/>
        <v>201985.73</v>
      </c>
      <c r="G22" s="33">
        <f t="shared" si="7"/>
        <v>107448.66</v>
      </c>
      <c r="H22" s="33">
        <f t="shared" si="7"/>
        <v>2247.72</v>
      </c>
      <c r="I22" s="33">
        <f t="shared" si="7"/>
        <v>64915.15</v>
      </c>
      <c r="J22" s="33">
        <f t="shared" si="7"/>
        <v>163142.66</v>
      </c>
      <c r="K22" s="33">
        <f t="shared" si="7"/>
        <v>84099.16</v>
      </c>
      <c r="L22" s="33">
        <f t="shared" si="6"/>
        <v>1057954.26</v>
      </c>
      <c r="M22"/>
    </row>
    <row r="23" spans="1:13" ht="17.25" customHeight="1">
      <c r="A23" s="27" t="s">
        <v>24</v>
      </c>
      <c r="B23" s="33">
        <v>1561.87</v>
      </c>
      <c r="C23" s="33">
        <v>15094.84</v>
      </c>
      <c r="D23" s="33">
        <v>69366.61</v>
      </c>
      <c r="E23" s="33">
        <v>38183.19</v>
      </c>
      <c r="F23" s="33">
        <v>57458.03</v>
      </c>
      <c r="G23" s="33">
        <v>33694.79</v>
      </c>
      <c r="H23" s="33">
        <v>23892.58</v>
      </c>
      <c r="I23" s="33">
        <v>14995.1</v>
      </c>
      <c r="J23" s="33">
        <v>23164.77</v>
      </c>
      <c r="K23" s="33">
        <v>27843.44</v>
      </c>
      <c r="L23" s="33">
        <f t="shared" si="6"/>
        <v>305255.22000000003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652.79</v>
      </c>
      <c r="C26" s="33">
        <v>444.57</v>
      </c>
      <c r="D26" s="33">
        <v>1446.26</v>
      </c>
      <c r="E26" s="33">
        <v>1164.89</v>
      </c>
      <c r="F26" s="33">
        <v>1198.65</v>
      </c>
      <c r="G26" s="33">
        <v>717.5</v>
      </c>
      <c r="H26" s="33">
        <v>514.91</v>
      </c>
      <c r="I26" s="33">
        <v>506.47</v>
      </c>
      <c r="J26" s="33">
        <v>624.65</v>
      </c>
      <c r="K26" s="33">
        <v>790.66</v>
      </c>
      <c r="L26" s="33">
        <f t="shared" si="6"/>
        <v>8061.349999999999</v>
      </c>
      <c r="M26" s="60"/>
    </row>
    <row r="27" spans="1:13" ht="17.25" customHeight="1">
      <c r="A27" s="27" t="s">
        <v>73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84</v>
      </c>
      <c r="B29" s="33">
        <v>35048.1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v>54674.65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-507632.77</v>
      </c>
      <c r="C32" s="33">
        <f t="shared" si="8"/>
        <v>-33545.270000000004</v>
      </c>
      <c r="D32" s="33">
        <f t="shared" si="8"/>
        <v>-126904.54000000001</v>
      </c>
      <c r="E32" s="33">
        <f t="shared" si="8"/>
        <v>-95353.9899999999</v>
      </c>
      <c r="F32" s="33">
        <f t="shared" si="8"/>
        <v>-61510.579999999936</v>
      </c>
      <c r="G32" s="33">
        <f t="shared" si="8"/>
        <v>-45939.229999999996</v>
      </c>
      <c r="H32" s="33">
        <f t="shared" si="8"/>
        <v>-27084.14</v>
      </c>
      <c r="I32" s="33">
        <f t="shared" si="8"/>
        <v>-30018.799999999996</v>
      </c>
      <c r="J32" s="33">
        <f t="shared" si="8"/>
        <v>-41985.17</v>
      </c>
      <c r="K32" s="33">
        <f t="shared" si="8"/>
        <v>-62816.770000000004</v>
      </c>
      <c r="L32" s="33">
        <f aca="true" t="shared" si="9" ref="L32:L39">SUM(B32:K32)</f>
        <v>-1032791.26</v>
      </c>
      <c r="M32"/>
    </row>
    <row r="33" spans="1:13" ht="18.75" customHeight="1">
      <c r="A33" s="27" t="s">
        <v>28</v>
      </c>
      <c r="B33" s="33">
        <f>B34+B35+B36+B37</f>
        <v>-20248.8</v>
      </c>
      <c r="C33" s="33">
        <f aca="true" t="shared" si="10" ref="C33:K33">C34+C35+C36+C37</f>
        <v>-21850.4</v>
      </c>
      <c r="D33" s="33">
        <f t="shared" si="10"/>
        <v>-68508</v>
      </c>
      <c r="E33" s="33">
        <f t="shared" si="10"/>
        <v>-46393.6</v>
      </c>
      <c r="F33" s="33">
        <f t="shared" si="10"/>
        <v>-44180.4</v>
      </c>
      <c r="G33" s="33">
        <f t="shared" si="10"/>
        <v>-34518</v>
      </c>
      <c r="H33" s="33">
        <f t="shared" si="10"/>
        <v>-21115.6</v>
      </c>
      <c r="I33" s="33">
        <f t="shared" si="10"/>
        <v>-25183.68</v>
      </c>
      <c r="J33" s="33">
        <f t="shared" si="10"/>
        <v>-25370.4</v>
      </c>
      <c r="K33" s="33">
        <f t="shared" si="10"/>
        <v>-42820.8</v>
      </c>
      <c r="L33" s="33">
        <f t="shared" si="9"/>
        <v>-350189.68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-20248.8</v>
      </c>
      <c r="C34" s="33">
        <f t="shared" si="11"/>
        <v>-21850.4</v>
      </c>
      <c r="D34" s="33">
        <f t="shared" si="11"/>
        <v>-68508</v>
      </c>
      <c r="E34" s="33">
        <f t="shared" si="11"/>
        <v>-46393.6</v>
      </c>
      <c r="F34" s="33">
        <f t="shared" si="11"/>
        <v>-44180.4</v>
      </c>
      <c r="G34" s="33">
        <f t="shared" si="11"/>
        <v>-34518</v>
      </c>
      <c r="H34" s="33">
        <f t="shared" si="11"/>
        <v>-21115.6</v>
      </c>
      <c r="I34" s="33">
        <f t="shared" si="11"/>
        <v>-19531.6</v>
      </c>
      <c r="J34" s="33">
        <f t="shared" si="11"/>
        <v>-25370.4</v>
      </c>
      <c r="K34" s="33">
        <f t="shared" si="11"/>
        <v>-42820.8</v>
      </c>
      <c r="L34" s="33">
        <f t="shared" si="9"/>
        <v>-344537.6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-5652.08</v>
      </c>
      <c r="J37" s="17">
        <v>0</v>
      </c>
      <c r="K37" s="17">
        <v>0</v>
      </c>
      <c r="L37" s="33">
        <f t="shared" si="9"/>
        <v>-5652.08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-11694.87</v>
      </c>
      <c r="D38" s="38">
        <f t="shared" si="12"/>
        <v>-58396.54</v>
      </c>
      <c r="E38" s="38">
        <f t="shared" si="12"/>
        <v>-48960.3899999999</v>
      </c>
      <c r="F38" s="38">
        <f t="shared" si="12"/>
        <v>-17330.179999999935</v>
      </c>
      <c r="G38" s="38">
        <f t="shared" si="12"/>
        <v>-11421.23</v>
      </c>
      <c r="H38" s="38">
        <f t="shared" si="12"/>
        <v>-5968.54</v>
      </c>
      <c r="I38" s="38">
        <f t="shared" si="12"/>
        <v>-4835.119999999995</v>
      </c>
      <c r="J38" s="38">
        <f t="shared" si="12"/>
        <v>-16614.77</v>
      </c>
      <c r="K38" s="38">
        <f t="shared" si="12"/>
        <v>-19995.97</v>
      </c>
      <c r="L38" s="33">
        <f t="shared" si="9"/>
        <v>-302931.19999999984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-11694.87</v>
      </c>
      <c r="D42" s="17">
        <v>-58396.54</v>
      </c>
      <c r="E42" s="17">
        <v>-43000</v>
      </c>
      <c r="F42" s="17">
        <v>-17330.18</v>
      </c>
      <c r="G42" s="17">
        <v>-11421.23</v>
      </c>
      <c r="H42" s="17">
        <v>-5968.54</v>
      </c>
      <c r="I42" s="17">
        <v>-4835.12</v>
      </c>
      <c r="J42" s="17">
        <v>-16614.77</v>
      </c>
      <c r="K42" s="17">
        <v>-19995.97</v>
      </c>
      <c r="L42" s="30">
        <f aca="true" t="shared" si="13" ref="L42:L49">SUM(B42:K42)</f>
        <v>-189257.22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-379670.38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-379670.38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302743.81000000006</v>
      </c>
      <c r="C56" s="41">
        <f t="shared" si="16"/>
        <v>518404.2699999999</v>
      </c>
      <c r="D56" s="41">
        <f t="shared" si="16"/>
        <v>1666241.7200000002</v>
      </c>
      <c r="E56" s="41">
        <f t="shared" si="16"/>
        <v>1351561.9599999997</v>
      </c>
      <c r="F56" s="41">
        <f t="shared" si="16"/>
        <v>1424750.1700000002</v>
      </c>
      <c r="G56" s="41">
        <f t="shared" si="16"/>
        <v>843220.0700000001</v>
      </c>
      <c r="H56" s="41">
        <f t="shared" si="16"/>
        <v>612763.9400000001</v>
      </c>
      <c r="I56" s="41">
        <f t="shared" si="16"/>
        <v>599450.24</v>
      </c>
      <c r="J56" s="41">
        <f t="shared" si="16"/>
        <v>731912.09</v>
      </c>
      <c r="K56" s="41">
        <f t="shared" si="16"/>
        <v>916663.3799999999</v>
      </c>
      <c r="L56" s="42">
        <f t="shared" si="14"/>
        <v>8967711.65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302743.81</v>
      </c>
      <c r="C62" s="41">
        <f aca="true" t="shared" si="18" ref="C62:J62">SUM(C63:C74)</f>
        <v>518404.26999999996</v>
      </c>
      <c r="D62" s="41">
        <f t="shared" si="18"/>
        <v>1666241.72</v>
      </c>
      <c r="E62" s="41">
        <f t="shared" si="18"/>
        <v>1351561.96</v>
      </c>
      <c r="F62" s="41">
        <f t="shared" si="18"/>
        <v>1424750.17</v>
      </c>
      <c r="G62" s="41">
        <f t="shared" si="18"/>
        <v>843220.07</v>
      </c>
      <c r="H62" s="41">
        <f t="shared" si="18"/>
        <v>612763.94</v>
      </c>
      <c r="I62" s="41">
        <f>SUM(I63:I79)</f>
        <v>599450.24</v>
      </c>
      <c r="J62" s="41">
        <f t="shared" si="18"/>
        <v>731912.09</v>
      </c>
      <c r="K62" s="41">
        <f>SUM(K63:K76)</f>
        <v>916663.38</v>
      </c>
      <c r="L62" s="46">
        <f>SUM(B62:K62)</f>
        <v>8967711.65</v>
      </c>
      <c r="M62" s="40"/>
    </row>
    <row r="63" spans="1:13" ht="18.75" customHeight="1">
      <c r="A63" s="47" t="s">
        <v>45</v>
      </c>
      <c r="B63" s="48">
        <v>302743.81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302743.81</v>
      </c>
      <c r="M63"/>
    </row>
    <row r="64" spans="1:13" ht="18.75" customHeight="1">
      <c r="A64" s="47" t="s">
        <v>54</v>
      </c>
      <c r="B64" s="17">
        <v>0</v>
      </c>
      <c r="C64" s="48">
        <v>454173.98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454173.98</v>
      </c>
      <c r="M64"/>
    </row>
    <row r="65" spans="1:13" ht="18.75" customHeight="1">
      <c r="A65" s="47" t="s">
        <v>55</v>
      </c>
      <c r="B65" s="17">
        <v>0</v>
      </c>
      <c r="C65" s="48">
        <v>64230.29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64230.29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1666241.72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1666241.72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1351561.96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1351561.96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1424750.17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1424750.17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843220.07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843220.07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612763.94</v>
      </c>
      <c r="I70" s="17">
        <v>0</v>
      </c>
      <c r="J70" s="17">
        <v>0</v>
      </c>
      <c r="K70" s="17">
        <v>0</v>
      </c>
      <c r="L70" s="46">
        <f t="shared" si="19"/>
        <v>612763.94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599450.24</v>
      </c>
      <c r="J71" s="17">
        <v>0</v>
      </c>
      <c r="K71" s="17">
        <v>0</v>
      </c>
      <c r="L71" s="46">
        <f t="shared" si="19"/>
        <v>599450.24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731912.09</v>
      </c>
      <c r="K72" s="17">
        <v>0</v>
      </c>
      <c r="L72" s="46">
        <f t="shared" si="19"/>
        <v>731912.09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539914.73</v>
      </c>
      <c r="L73" s="46">
        <f t="shared" si="19"/>
        <v>539914.73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376748.65</v>
      </c>
      <c r="L74" s="46">
        <f t="shared" si="19"/>
        <v>376748.65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2024-04-18T20:21:30Z</dcterms:modified>
  <cp:category/>
  <cp:version/>
  <cp:contentType/>
  <cp:contentStatus/>
</cp:coreProperties>
</file>