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<sst xmlns="http://schemas.openxmlformats.org/spreadsheetml/2006/main" count="87" uniqueCount="86">
  <si>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</si>
  <si>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</si>
  <si>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</si>
  <si>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</si>
  <si>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</si>
  <si>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</si>
  <si>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</si>
  <si>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</si>
  <si>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</si>
  <si>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</si>
  <si>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</si>
  <si>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</si>
  <si>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</si>
  <si>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</si>
  <si>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</si>
  <si>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</si>
  <si>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</si>
  <si>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</si>
  <si>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</si>
  <si>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</si>
  <si>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</si>
  <si>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</si>
  <si>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</si>
  <si>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</si>
  <si>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</si>
  <si>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</si>
  <si>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</si>
  <si>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</si>
  <si>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</si>
  <si>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</si>
  <si>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</si>
  <si>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</si>
  <si>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</si>
  <si>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</si>
  <si>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</si>
  <si>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</si>
  <si>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</si>
  <si>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</si>
  <si>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</si>
  <si>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</si>
  <si>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</si>
  <si>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</si>
  <si>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</si>
  <si>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</si>
  <si>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</si>
  <si>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</si>
  <si>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</si>
  <si>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</si>
  <si>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</si>
  <si>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</si>
  <si>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</si>
  <si>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</si>
  <si>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</si>
  <si>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</si>
  <si>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</si>
  <si>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</si>
  <si>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</si>
  <si>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</si>
  <si>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</si>
  <si>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</si>
  <si>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</si>
  <si>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</si>
  <si>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</si>
  <si>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</si>
  <si>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</si>
  <si>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</si>
  <si>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</si>
  <si>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</si>
  <si>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</si>
  <si>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</si>
  <si>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</si>
  <si>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</si>
  <si>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</si>
  <si>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</si>
  <si>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</si>
  <si>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</si>
  <si>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</si>
  <si>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</si>
  <si>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</si>
  <si>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</si>
  <si>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</si>
  <si>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</si>
  <si>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</si>
  <si>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</si>
  <si>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11/04/24 - VENCIMENTO 18/04/24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</si>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</sst>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87235</v>
      </c>
      <c r="C7" s="10">
        <f aca="true" t="shared" si="0" ref="C7:K7">C8+C11</f>
        <v>115014</v>
      </c>
      <c r="D7" s="10">
        <f t="shared" si="0"/>
        <v>340333</v>
      </c>
      <c r="E7" s="10">
        <f t="shared" si="0"/>
        <v>257201</v>
      </c>
      <c r="F7" s="10">
        <f t="shared" si="0"/>
        <v>284338</v>
      </c>
      <c r="G7" s="10">
        <f t="shared" si="0"/>
        <v>160743</v>
      </c>
      <c r="H7" s="10">
        <f t="shared" si="0"/>
        <v>115153</v>
      </c>
      <c r="I7" s="10">
        <f t="shared" si="0"/>
        <v>125814</v>
      </c>
      <c r="J7" s="10">
        <f t="shared" si="0"/>
        <v>130974</v>
      </c>
      <c r="K7" s="10">
        <f t="shared" si="0"/>
        <v>228333</v>
      </c>
      <c r="L7" s="10">
        <f aca="true" t="shared" si="1" ref="L7:L13">SUM(B7:K7)</f>
        <v>1845138</v>
      </c>
      <c r="M7" s="11"/>
    </row>
    <row r="8" spans="1:13" ht="17.25" customHeight="1">
      <c r="A8" s="12" t="s">
        <v>81</v>
      </c>
      <c r="B8" s="13">
        <f>B9+B10</f>
        <v>4383</v>
      </c>
      <c r="C8" s="13">
        <f aca="true" t="shared" si="2" ref="C8:K8">C9+C10</f>
        <v>4914</v>
      </c>
      <c r="D8" s="13">
        <f t="shared" si="2"/>
        <v>15121</v>
      </c>
      <c r="E8" s="13">
        <f t="shared" si="2"/>
        <v>10194</v>
      </c>
      <c r="F8" s="13">
        <f t="shared" si="2"/>
        <v>9825</v>
      </c>
      <c r="G8" s="13">
        <f t="shared" si="2"/>
        <v>7812</v>
      </c>
      <c r="H8" s="13">
        <f t="shared" si="2"/>
        <v>4811</v>
      </c>
      <c r="I8" s="13">
        <f t="shared" si="2"/>
        <v>4354</v>
      </c>
      <c r="J8" s="13">
        <f t="shared" si="2"/>
        <v>6247</v>
      </c>
      <c r="K8" s="13">
        <f t="shared" si="2"/>
        <v>9527</v>
      </c>
      <c r="L8" s="13">
        <f t="shared" si="1"/>
        <v>77188</v>
      </c>
      <c r="M8"/>
    </row>
    <row r="9" spans="1:13" ht="17.25" customHeight="1">
      <c r="A9" s="14" t="s">
        <v>18</v>
      </c>
      <c r="B9" s="15">
        <v>4382</v>
      </c>
      <c r="C9" s="15">
        <v>4914</v>
      </c>
      <c r="D9" s="15">
        <v>15121</v>
      </c>
      <c r="E9" s="15">
        <v>10194</v>
      </c>
      <c r="F9" s="15">
        <v>9825</v>
      </c>
      <c r="G9" s="15">
        <v>7812</v>
      </c>
      <c r="H9" s="15">
        <v>4678</v>
      </c>
      <c r="I9" s="15">
        <v>4354</v>
      </c>
      <c r="J9" s="15">
        <v>6247</v>
      </c>
      <c r="K9" s="15">
        <v>9527</v>
      </c>
      <c r="L9" s="13">
        <f t="shared" si="1"/>
        <v>77054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133</v>
      </c>
      <c r="I10" s="15">
        <v>0</v>
      </c>
      <c r="J10" s="15">
        <v>0</v>
      </c>
      <c r="K10" s="15">
        <v>0</v>
      </c>
      <c r="L10" s="13">
        <f t="shared" si="1"/>
        <v>134</v>
      </c>
      <c r="M10"/>
    </row>
    <row r="11" spans="1:13" ht="17.25" customHeight="1">
      <c r="A11" s="12" t="s">
        <v>70</v>
      </c>
      <c r="B11" s="15">
        <v>82852</v>
      </c>
      <c r="C11" s="15">
        <v>110100</v>
      </c>
      <c r="D11" s="15">
        <v>325212</v>
      </c>
      <c r="E11" s="15">
        <v>247007</v>
      </c>
      <c r="F11" s="15">
        <v>274513</v>
      </c>
      <c r="G11" s="15">
        <v>152931</v>
      </c>
      <c r="H11" s="15">
        <v>110342</v>
      </c>
      <c r="I11" s="15">
        <v>121460</v>
      </c>
      <c r="J11" s="15">
        <v>124727</v>
      </c>
      <c r="K11" s="15">
        <v>218806</v>
      </c>
      <c r="L11" s="13">
        <f t="shared" si="1"/>
        <v>1767950</v>
      </c>
      <c r="M11" s="60"/>
    </row>
    <row r="12" spans="1:13" ht="17.25" customHeight="1">
      <c r="A12" s="14" t="s">
        <v>83</v>
      </c>
      <c r="B12" s="15">
        <v>9378</v>
      </c>
      <c r="C12" s="15">
        <v>7949</v>
      </c>
      <c r="D12" s="15">
        <v>27560</v>
      </c>
      <c r="E12" s="15">
        <v>24072</v>
      </c>
      <c r="F12" s="15">
        <v>23102</v>
      </c>
      <c r="G12" s="15">
        <v>13654</v>
      </c>
      <c r="H12" s="15">
        <v>9906</v>
      </c>
      <c r="I12" s="15">
        <v>6646</v>
      </c>
      <c r="J12" s="15">
        <v>8471</v>
      </c>
      <c r="K12" s="15">
        <v>14074</v>
      </c>
      <c r="L12" s="13">
        <f t="shared" si="1"/>
        <v>144812</v>
      </c>
      <c r="M12" s="60"/>
    </row>
    <row r="13" spans="1:13" ht="17.25" customHeight="1">
      <c r="A13" s="14" t="s">
        <v>71</v>
      </c>
      <c r="B13" s="15">
        <f>+B11-B12</f>
        <v>73474</v>
      </c>
      <c r="C13" s="15">
        <f aca="true" t="shared" si="3" ref="C13:K13">+C11-C12</f>
        <v>102151</v>
      </c>
      <c r="D13" s="15">
        <f t="shared" si="3"/>
        <v>297652</v>
      </c>
      <c r="E13" s="15">
        <f t="shared" si="3"/>
        <v>222935</v>
      </c>
      <c r="F13" s="15">
        <f t="shared" si="3"/>
        <v>251411</v>
      </c>
      <c r="G13" s="15">
        <f t="shared" si="3"/>
        <v>139277</v>
      </c>
      <c r="H13" s="15">
        <f t="shared" si="3"/>
        <v>100436</v>
      </c>
      <c r="I13" s="15">
        <f t="shared" si="3"/>
        <v>114814</v>
      </c>
      <c r="J13" s="15">
        <f t="shared" si="3"/>
        <v>116256</v>
      </c>
      <c r="K13" s="15">
        <f t="shared" si="3"/>
        <v>204732</v>
      </c>
      <c r="L13" s="13">
        <f t="shared" si="1"/>
        <v>1623138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1.21919178317823</v>
      </c>
      <c r="C18" s="22">
        <v>1.123909264227721</v>
      </c>
      <c r="D18" s="22">
        <v>1.025210929286659</v>
      </c>
      <c r="E18" s="22">
        <v>1.100075919796606</v>
      </c>
      <c r="F18" s="22">
        <v>1.135704923352617</v>
      </c>
      <c r="G18" s="22">
        <v>1.102499371785436</v>
      </c>
      <c r="H18" s="22">
        <v>0.970428039659888</v>
      </c>
      <c r="I18" s="22">
        <v>1.104918553098078</v>
      </c>
      <c r="J18" s="22">
        <v>1.205793551252489</v>
      </c>
      <c r="K18" s="22">
        <v>1.069312370555601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819189.6900000001</v>
      </c>
      <c r="C20" s="25">
        <f aca="true" t="shared" si="4" ref="C20:K20">SUM(C21:C30)</f>
        <v>551444.0299999999</v>
      </c>
      <c r="D20" s="25">
        <f t="shared" si="4"/>
        <v>1788348.4500000002</v>
      </c>
      <c r="E20" s="25">
        <f t="shared" si="4"/>
        <v>1450611.5599999998</v>
      </c>
      <c r="F20" s="25">
        <f t="shared" si="4"/>
        <v>1482604.31</v>
      </c>
      <c r="G20" s="25">
        <f t="shared" si="4"/>
        <v>891282.6499999999</v>
      </c>
      <c r="H20" s="25">
        <f t="shared" si="4"/>
        <v>641490.5000000001</v>
      </c>
      <c r="I20" s="25">
        <f t="shared" si="4"/>
        <v>631277.3300000001</v>
      </c>
      <c r="J20" s="25">
        <f t="shared" si="4"/>
        <v>778274.8699999999</v>
      </c>
      <c r="K20" s="25">
        <f t="shared" si="4"/>
        <v>980287.2799999999</v>
      </c>
      <c r="L20" s="25">
        <f>SUM(B20:K20)</f>
        <v>10014810.669999998</v>
      </c>
      <c r="M20"/>
    </row>
    <row r="21" spans="1:13" ht="17.25" customHeight="1">
      <c r="A21" s="26" t="s">
        <v>22</v>
      </c>
      <c r="B21" s="56">
        <f>ROUND((B15+B16)*B7,2)</f>
        <v>639162.12</v>
      </c>
      <c r="C21" s="56">
        <f aca="true" t="shared" si="5" ref="C21:K21">ROUND((C15+C16)*C7,2)</f>
        <v>474467.25</v>
      </c>
      <c r="D21" s="56">
        <f t="shared" si="5"/>
        <v>1671001</v>
      </c>
      <c r="E21" s="56">
        <f t="shared" si="5"/>
        <v>1279163.45</v>
      </c>
      <c r="F21" s="56">
        <f t="shared" si="5"/>
        <v>1249494.91</v>
      </c>
      <c r="G21" s="56">
        <f t="shared" si="5"/>
        <v>776694.1</v>
      </c>
      <c r="H21" s="56">
        <f t="shared" si="5"/>
        <v>612901.84</v>
      </c>
      <c r="I21" s="56">
        <f t="shared" si="5"/>
        <v>555204.6</v>
      </c>
      <c r="J21" s="56">
        <f t="shared" si="5"/>
        <v>622467.03</v>
      </c>
      <c r="K21" s="56">
        <f t="shared" si="5"/>
        <v>886160.37</v>
      </c>
      <c r="L21" s="33">
        <f aca="true" t="shared" si="6" ref="L21:L28">SUM(B21:K21)</f>
        <v>8766716.67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140099.08</v>
      </c>
      <c r="C22" s="33">
        <f t="shared" si="7"/>
        <v>58790.89</v>
      </c>
      <c r="D22" s="33">
        <f t="shared" si="7"/>
        <v>42127.49</v>
      </c>
      <c r="E22" s="33">
        <f t="shared" si="7"/>
        <v>128013.46</v>
      </c>
      <c r="F22" s="33">
        <f t="shared" si="7"/>
        <v>169562.61</v>
      </c>
      <c r="G22" s="33">
        <f t="shared" si="7"/>
        <v>79610.66</v>
      </c>
      <c r="H22" s="33">
        <f t="shared" si="7"/>
        <v>-18124.71</v>
      </c>
      <c r="I22" s="33">
        <f t="shared" si="7"/>
        <v>58251.26</v>
      </c>
      <c r="J22" s="33">
        <f t="shared" si="7"/>
        <v>128099.7</v>
      </c>
      <c r="K22" s="33">
        <f t="shared" si="7"/>
        <v>61421.88</v>
      </c>
      <c r="L22" s="33">
        <f t="shared" si="6"/>
        <v>847852.3200000001</v>
      </c>
      <c r="M22"/>
    </row>
    <row r="23" spans="1:13" ht="17.25" customHeight="1">
      <c r="A23" s="27" t="s">
        <v>24</v>
      </c>
      <c r="B23" s="33">
        <v>1659.49</v>
      </c>
      <c r="C23" s="33">
        <v>15544.47</v>
      </c>
      <c r="D23" s="33">
        <v>68903.2</v>
      </c>
      <c r="E23" s="33">
        <v>37675.19</v>
      </c>
      <c r="F23" s="33">
        <v>57679.91</v>
      </c>
      <c r="G23" s="33">
        <v>33703.19</v>
      </c>
      <c r="H23" s="33">
        <v>24271.47</v>
      </c>
      <c r="I23" s="33">
        <v>15053.47</v>
      </c>
      <c r="J23" s="33">
        <v>22907.83</v>
      </c>
      <c r="K23" s="33">
        <v>27555.66</v>
      </c>
      <c r="L23" s="33">
        <f t="shared" si="6"/>
        <v>304953.88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658.42</v>
      </c>
      <c r="C26" s="33">
        <v>444.57</v>
      </c>
      <c r="D26" s="33">
        <v>1437.82</v>
      </c>
      <c r="E26" s="33">
        <v>1167.7</v>
      </c>
      <c r="F26" s="33">
        <v>1193.03</v>
      </c>
      <c r="G26" s="33">
        <v>717.5</v>
      </c>
      <c r="H26" s="33">
        <v>514.91</v>
      </c>
      <c r="I26" s="33">
        <v>509.29</v>
      </c>
      <c r="J26" s="33">
        <v>627.46</v>
      </c>
      <c r="K26" s="33">
        <v>787.85</v>
      </c>
      <c r="L26" s="33">
        <f t="shared" si="6"/>
        <v>8058.55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293</v>
      </c>
      <c r="J27" s="33">
        <v>353.13</v>
      </c>
      <c r="K27" s="33">
        <v>483.98</v>
      </c>
      <c r="L27" s="33">
        <f t="shared" si="6"/>
        <v>4560.28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35291.68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v>54674.65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-126994.39</v>
      </c>
      <c r="C32" s="33">
        <f t="shared" si="8"/>
        <v>-21700.8</v>
      </c>
      <c r="D32" s="33">
        <f t="shared" si="8"/>
        <v>-66532.4</v>
      </c>
      <c r="E32" s="33">
        <f t="shared" si="8"/>
        <v>-48200.390000000036</v>
      </c>
      <c r="F32" s="33">
        <f t="shared" si="8"/>
        <v>-43230</v>
      </c>
      <c r="G32" s="33">
        <f t="shared" si="8"/>
        <v>-34372.8</v>
      </c>
      <c r="H32" s="33">
        <f t="shared" si="8"/>
        <v>-20583.2</v>
      </c>
      <c r="I32" s="33">
        <f t="shared" si="8"/>
        <v>-25210.35</v>
      </c>
      <c r="J32" s="33">
        <f t="shared" si="8"/>
        <v>-28358</v>
      </c>
      <c r="K32" s="33">
        <f t="shared" si="8"/>
        <v>-41918.8</v>
      </c>
      <c r="L32" s="33">
        <f aca="true" t="shared" si="9" ref="L32:L39">SUM(B32:K32)</f>
        <v>-457101.13</v>
      </c>
      <c r="M32"/>
    </row>
    <row r="33" spans="1:13" ht="18.75" customHeight="1">
      <c r="A33" s="27" t="s">
        <v>28</v>
      </c>
      <c r="B33" s="33">
        <f>B34+B35+B36+B37</f>
        <v>-19280.8</v>
      </c>
      <c r="C33" s="33">
        <f aca="true" t="shared" si="10" ref="C33:K33">C34+C35+C36+C37</f>
        <v>-21621.6</v>
      </c>
      <c r="D33" s="33">
        <f t="shared" si="10"/>
        <v>-66532.4</v>
      </c>
      <c r="E33" s="33">
        <f t="shared" si="10"/>
        <v>-44853.6</v>
      </c>
      <c r="F33" s="33">
        <f t="shared" si="10"/>
        <v>-43230</v>
      </c>
      <c r="G33" s="33">
        <f t="shared" si="10"/>
        <v>-34372.8</v>
      </c>
      <c r="H33" s="33">
        <f t="shared" si="10"/>
        <v>-20583.2</v>
      </c>
      <c r="I33" s="33">
        <f t="shared" si="10"/>
        <v>-25210.35</v>
      </c>
      <c r="J33" s="33">
        <f t="shared" si="10"/>
        <v>-27486.8</v>
      </c>
      <c r="K33" s="33">
        <f t="shared" si="10"/>
        <v>-41918.8</v>
      </c>
      <c r="L33" s="33">
        <f t="shared" si="9"/>
        <v>-345090.35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-19280.8</v>
      </c>
      <c r="C34" s="33">
        <f t="shared" si="11"/>
        <v>-21621.6</v>
      </c>
      <c r="D34" s="33">
        <f t="shared" si="11"/>
        <v>-66532.4</v>
      </c>
      <c r="E34" s="33">
        <f t="shared" si="11"/>
        <v>-44853.6</v>
      </c>
      <c r="F34" s="33">
        <f t="shared" si="11"/>
        <v>-43230</v>
      </c>
      <c r="G34" s="33">
        <f t="shared" si="11"/>
        <v>-34372.8</v>
      </c>
      <c r="H34" s="33">
        <f t="shared" si="11"/>
        <v>-20583.2</v>
      </c>
      <c r="I34" s="33">
        <f t="shared" si="11"/>
        <v>-19157.6</v>
      </c>
      <c r="J34" s="33">
        <f t="shared" si="11"/>
        <v>-27486.8</v>
      </c>
      <c r="K34" s="33">
        <f t="shared" si="11"/>
        <v>-41918.8</v>
      </c>
      <c r="L34" s="33">
        <f t="shared" si="9"/>
        <v>-339037.6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-6052.75</v>
      </c>
      <c r="J37" s="17">
        <v>0</v>
      </c>
      <c r="K37" s="17">
        <v>0</v>
      </c>
      <c r="L37" s="33">
        <f t="shared" si="9"/>
        <v>-6052.75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-79.2</v>
      </c>
      <c r="D38" s="38">
        <f t="shared" si="12"/>
        <v>0</v>
      </c>
      <c r="E38" s="38">
        <f t="shared" si="12"/>
        <v>-3346.7900000000373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-871.2</v>
      </c>
      <c r="K38" s="38">
        <f t="shared" si="12"/>
        <v>0</v>
      </c>
      <c r="L38" s="33">
        <f t="shared" si="9"/>
        <v>-112010.78000000003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-79.2</v>
      </c>
      <c r="D43" s="17">
        <v>0</v>
      </c>
      <c r="E43" s="17">
        <v>2613.6</v>
      </c>
      <c r="F43" s="17">
        <v>0</v>
      </c>
      <c r="G43" s="17">
        <v>0</v>
      </c>
      <c r="H43" s="17">
        <v>0</v>
      </c>
      <c r="I43" s="17">
        <v>0</v>
      </c>
      <c r="J43" s="17">
        <v>-871.2</v>
      </c>
      <c r="K43" s="17">
        <v>0</v>
      </c>
      <c r="L43" s="30">
        <f t="shared" si="13"/>
        <v>1663.2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692195.3</v>
      </c>
      <c r="C56" s="41">
        <f t="shared" si="16"/>
        <v>529743.2299999999</v>
      </c>
      <c r="D56" s="41">
        <f t="shared" si="16"/>
        <v>1721816.0500000003</v>
      </c>
      <c r="E56" s="41">
        <f t="shared" si="16"/>
        <v>1402411.1699999997</v>
      </c>
      <c r="F56" s="41">
        <f t="shared" si="16"/>
        <v>1439374.31</v>
      </c>
      <c r="G56" s="41">
        <f t="shared" si="16"/>
        <v>856909.8499999999</v>
      </c>
      <c r="H56" s="41">
        <f t="shared" si="16"/>
        <v>620907.3000000002</v>
      </c>
      <c r="I56" s="41">
        <f t="shared" si="16"/>
        <v>606066.9800000001</v>
      </c>
      <c r="J56" s="41">
        <f t="shared" si="16"/>
        <v>749916.8699999999</v>
      </c>
      <c r="K56" s="41">
        <f t="shared" si="16"/>
        <v>938368.4799999999</v>
      </c>
      <c r="L56" s="42">
        <f t="shared" si="14"/>
        <v>9557709.540000001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692195.3</v>
      </c>
      <c r="C62" s="41">
        <f aca="true" t="shared" si="18" ref="C62:J62">SUM(C63:C74)</f>
        <v>529743.23</v>
      </c>
      <c r="D62" s="41">
        <f t="shared" si="18"/>
        <v>1721816.05</v>
      </c>
      <c r="E62" s="41">
        <f t="shared" si="18"/>
        <v>1402411.17</v>
      </c>
      <c r="F62" s="41">
        <f t="shared" si="18"/>
        <v>1439374.31</v>
      </c>
      <c r="G62" s="41">
        <f t="shared" si="18"/>
        <v>856909.85</v>
      </c>
      <c r="H62" s="41">
        <f t="shared" si="18"/>
        <v>620907.3</v>
      </c>
      <c r="I62" s="41">
        <f>SUM(I63:I79)</f>
        <v>606066.98</v>
      </c>
      <c r="J62" s="41">
        <f t="shared" si="18"/>
        <v>749916.87</v>
      </c>
      <c r="K62" s="41">
        <f>SUM(K63:K76)</f>
        <v>938368.48</v>
      </c>
      <c r="L62" s="46">
        <f>SUM(B62:K62)</f>
        <v>9557709.54</v>
      </c>
      <c r="M62" s="40"/>
    </row>
    <row r="63" spans="1:13" ht="18.75" customHeight="1">
      <c r="A63" s="47" t="s">
        <v>46</v>
      </c>
      <c r="B63" s="48">
        <v>692195.3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692195.3</v>
      </c>
      <c r="M63"/>
    </row>
    <row r="64" spans="1:13" ht="18.75" customHeight="1">
      <c r="A64" s="47" t="s">
        <v>55</v>
      </c>
      <c r="B64" s="17">
        <v>0</v>
      </c>
      <c r="C64" s="48">
        <v>464055.07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464055.07</v>
      </c>
      <c r="M64"/>
    </row>
    <row r="65" spans="1:13" ht="18.75" customHeight="1">
      <c r="A65" s="47" t="s">
        <v>56</v>
      </c>
      <c r="B65" s="17">
        <v>0</v>
      </c>
      <c r="C65" s="48">
        <v>65688.16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65688.16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1721816.05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1721816.05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1402411.17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1402411.17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1439374.31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1439374.31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856909.85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856909.85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620907.3</v>
      </c>
      <c r="I70" s="17">
        <v>0</v>
      </c>
      <c r="J70" s="17">
        <v>0</v>
      </c>
      <c r="K70" s="17">
        <v>0</v>
      </c>
      <c r="L70" s="46">
        <f t="shared" si="19"/>
        <v>620907.3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606066.98</v>
      </c>
      <c r="J71" s="17">
        <v>0</v>
      </c>
      <c r="K71" s="17">
        <v>0</v>
      </c>
      <c r="L71" s="46">
        <f t="shared" si="19"/>
        <v>606066.98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749916.87</v>
      </c>
      <c r="K72" s="17">
        <v>0</v>
      </c>
      <c r="L72" s="46">
        <f t="shared" si="19"/>
        <v>749916.87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554012.75</v>
      </c>
      <c r="L73" s="46">
        <f t="shared" si="19"/>
        <v>554012.75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384355.73</v>
      </c>
      <c r="L74" s="46">
        <f t="shared" si="19"/>
        <v>384355.73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2024-04-17T17:15:21Z</dcterms:modified>
  <cp:category/>
  <cp:version/>
  <cp:contentType/>
  <cp:contentStatus/>
</cp:coreProperties>
</file>