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<sst xmlns="http://schemas.openxmlformats.org/spreadsheetml/2006/main" count="88" uniqueCount="87">
  <si>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</si>
  <si>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</si>
  <si>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</si>
  <si>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</si>
  <si>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</si>
  <si>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</si>
  <si>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</si>
  <si>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</si>
  <si>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</si>
  <si>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</si>
  <si>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</si>
  <si>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</si>
  <si>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</si>
  <si>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</si>
  <si>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</si>
  <si>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</si>
  <si>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</si>
  <si>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</si>
  <si>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</si>
  <si>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</si>
  <si>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</si>
  <si>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</si>
  <si>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</si>
  <si>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</si>
  <si>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</si>
  <si>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</si>
  <si>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</si>
  <si>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</si>
  <si>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</si>
  <si>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</si>
  <si>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</si>
  <si>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</si>
  <si>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</si>
  <si>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</si>
  <si>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</si>
  <si>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</si>
  <si>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</si>
  <si>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</si>
  <si>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</si>
  <si>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</si>
  <si>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</si>
  <si>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</si>
  <si>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</si>
  <si>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</si>
  <si>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</si>
  <si>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</si>
  <si>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</si>
  <si>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</si>
  <si>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</si>
  <si>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</si>
  <si>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</si>
  <si>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</si>
  <si>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</si>
  <si>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</si>
  <si>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</si>
  <si>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</si>
  <si>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</si>
  <si>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</si>
  <si>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</si>
  <si>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</si>
  <si>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</si>
  <si>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</si>
  <si>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</si>
  <si>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</si>
  <si>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</si>
  <si>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</si>
  <si>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</si>
  <si>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</si>
  <si>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</si>
  <si>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</si>
  <si>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</si>
  <si>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</si>
  <si>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</si>
  <si>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</si>
  <si>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</si>
  <si>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</si>
  <si>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</si>
  <si>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</si>
  <si>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</si>
  <si>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</si>
  <si>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</si>
  <si>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</si>
  <si>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</si>
  <si>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</si>
  <si>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07/04/24 - VENCIMENTO 12/04/24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</si>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</sst>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86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29882</v>
      </c>
      <c r="C7" s="10">
        <f aca="true" t="shared" si="0" ref="C7:K7">C8+C11</f>
        <v>40857</v>
      </c>
      <c r="D7" s="10">
        <f t="shared" si="0"/>
        <v>123703</v>
      </c>
      <c r="E7" s="10">
        <f t="shared" si="0"/>
        <v>101715</v>
      </c>
      <c r="F7" s="10">
        <f t="shared" si="0"/>
        <v>131156</v>
      </c>
      <c r="G7" s="10">
        <f t="shared" si="0"/>
        <v>51358</v>
      </c>
      <c r="H7" s="10">
        <f t="shared" si="0"/>
        <v>44839</v>
      </c>
      <c r="I7" s="10">
        <f t="shared" si="0"/>
        <v>51803</v>
      </c>
      <c r="J7" s="10">
        <f t="shared" si="0"/>
        <v>33485</v>
      </c>
      <c r="K7" s="10">
        <f t="shared" si="0"/>
        <v>92410</v>
      </c>
      <c r="L7" s="10">
        <f aca="true" t="shared" si="1" ref="L7:L13">SUM(B7:K7)</f>
        <v>701208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29882</v>
      </c>
      <c r="C11" s="15">
        <v>40857</v>
      </c>
      <c r="D11" s="15">
        <v>123703</v>
      </c>
      <c r="E11" s="15">
        <v>101715</v>
      </c>
      <c r="F11" s="15">
        <v>131156</v>
      </c>
      <c r="G11" s="15">
        <v>51358</v>
      </c>
      <c r="H11" s="15">
        <v>44839</v>
      </c>
      <c r="I11" s="15">
        <v>51803</v>
      </c>
      <c r="J11" s="15">
        <v>33485</v>
      </c>
      <c r="K11" s="15">
        <v>92410</v>
      </c>
      <c r="L11" s="13">
        <f t="shared" si="1"/>
        <v>701208</v>
      </c>
      <c r="M11" s="60"/>
    </row>
    <row r="12" spans="1:13" ht="17.25" customHeight="1">
      <c r="A12" s="14" t="s">
        <v>83</v>
      </c>
      <c r="B12" s="15">
        <v>2725</v>
      </c>
      <c r="C12" s="15">
        <v>2818</v>
      </c>
      <c r="D12" s="15">
        <v>8363</v>
      </c>
      <c r="E12" s="15">
        <v>8180</v>
      </c>
      <c r="F12" s="15">
        <v>9254</v>
      </c>
      <c r="G12" s="15">
        <v>3974</v>
      </c>
      <c r="H12" s="15">
        <v>3655</v>
      </c>
      <c r="I12" s="15">
        <v>2269</v>
      </c>
      <c r="J12" s="15">
        <v>1684</v>
      </c>
      <c r="K12" s="15">
        <v>5016</v>
      </c>
      <c r="L12" s="13">
        <f t="shared" si="1"/>
        <v>47938</v>
      </c>
      <c r="M12" s="60"/>
    </row>
    <row r="13" spans="1:13" ht="17.25" customHeight="1">
      <c r="A13" s="14" t="s">
        <v>71</v>
      </c>
      <c r="B13" s="15">
        <f>+B11-B12</f>
        <v>27157</v>
      </c>
      <c r="C13" s="15">
        <f aca="true" t="shared" si="3" ref="C13:K13">+C11-C12</f>
        <v>38039</v>
      </c>
      <c r="D13" s="15">
        <f t="shared" si="3"/>
        <v>115340</v>
      </c>
      <c r="E13" s="15">
        <f t="shared" si="3"/>
        <v>93535</v>
      </c>
      <c r="F13" s="15">
        <f t="shared" si="3"/>
        <v>121902</v>
      </c>
      <c r="G13" s="15">
        <f t="shared" si="3"/>
        <v>47384</v>
      </c>
      <c r="H13" s="15">
        <f t="shared" si="3"/>
        <v>41184</v>
      </c>
      <c r="I13" s="15">
        <f t="shared" si="3"/>
        <v>49534</v>
      </c>
      <c r="J13" s="15">
        <f t="shared" si="3"/>
        <v>31801</v>
      </c>
      <c r="K13" s="15">
        <f t="shared" si="3"/>
        <v>87394</v>
      </c>
      <c r="L13" s="13">
        <f t="shared" si="1"/>
        <v>653270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1.245200382886244</v>
      </c>
      <c r="C18" s="22">
        <v>1.120464062152001</v>
      </c>
      <c r="D18" s="22">
        <v>1.027000936723849</v>
      </c>
      <c r="E18" s="22">
        <v>1.122838058124611</v>
      </c>
      <c r="F18" s="22">
        <v>1.19052060895852</v>
      </c>
      <c r="G18" s="22">
        <v>1.070857169860258</v>
      </c>
      <c r="H18" s="22">
        <v>0.969486089609023</v>
      </c>
      <c r="I18" s="22">
        <v>1.091843049157161</v>
      </c>
      <c r="J18" s="22">
        <v>1.268561185199884</v>
      </c>
      <c r="K18" s="22">
        <v>1.100695935314608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311352.72000000003</v>
      </c>
      <c r="C20" s="25">
        <f aca="true" t="shared" si="4" ref="C20:K20">SUM(C21:C30)</f>
        <v>199471.22000000003</v>
      </c>
      <c r="D20" s="25">
        <f t="shared" si="4"/>
        <v>660950.3400000001</v>
      </c>
      <c r="E20" s="25">
        <f t="shared" si="4"/>
        <v>598526.8599999999</v>
      </c>
      <c r="F20" s="25">
        <f t="shared" si="4"/>
        <v>717907.93</v>
      </c>
      <c r="G20" s="25">
        <f t="shared" si="4"/>
        <v>282533.62999999995</v>
      </c>
      <c r="H20" s="25">
        <f t="shared" si="4"/>
        <v>264378.26999999996</v>
      </c>
      <c r="I20" s="25">
        <f t="shared" si="4"/>
        <v>258020.24999999997</v>
      </c>
      <c r="J20" s="25">
        <f t="shared" si="4"/>
        <v>215073.12000000002</v>
      </c>
      <c r="K20" s="25">
        <f t="shared" si="4"/>
        <v>417016.01999999996</v>
      </c>
      <c r="L20" s="25">
        <f>SUM(B20:K20)</f>
        <v>3925230.3600000003</v>
      </c>
      <c r="M20"/>
    </row>
    <row r="21" spans="1:13" ht="17.25" customHeight="1">
      <c r="A21" s="26" t="s">
        <v>22</v>
      </c>
      <c r="B21" s="56">
        <f>ROUND((B15+B16)*B7,2)</f>
        <v>218942.43</v>
      </c>
      <c r="C21" s="56">
        <f aca="true" t="shared" si="5" ref="C21:K21">ROUND((C15+C16)*C7,2)</f>
        <v>168547.38</v>
      </c>
      <c r="D21" s="56">
        <f t="shared" si="5"/>
        <v>607369.36</v>
      </c>
      <c r="E21" s="56">
        <f t="shared" si="5"/>
        <v>505869.38</v>
      </c>
      <c r="F21" s="56">
        <f t="shared" si="5"/>
        <v>576351.93</v>
      </c>
      <c r="G21" s="56">
        <f t="shared" si="5"/>
        <v>248156.72</v>
      </c>
      <c r="H21" s="56">
        <f t="shared" si="5"/>
        <v>238655.58</v>
      </c>
      <c r="I21" s="56">
        <f t="shared" si="5"/>
        <v>228601.46</v>
      </c>
      <c r="J21" s="56">
        <f t="shared" si="5"/>
        <v>159140.81</v>
      </c>
      <c r="K21" s="56">
        <f t="shared" si="5"/>
        <v>358643.21</v>
      </c>
      <c r="L21" s="33">
        <f aca="true" t="shared" si="6" ref="L21:L29">SUM(B21:K21)</f>
        <v>3310278.2600000002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53684.77</v>
      </c>
      <c r="C22" s="33">
        <f t="shared" si="7"/>
        <v>20303.9</v>
      </c>
      <c r="D22" s="33">
        <f t="shared" si="7"/>
        <v>16399.54</v>
      </c>
      <c r="E22" s="33">
        <f t="shared" si="7"/>
        <v>62140.01</v>
      </c>
      <c r="F22" s="33">
        <f t="shared" si="7"/>
        <v>109806.92</v>
      </c>
      <c r="G22" s="33">
        <f t="shared" si="7"/>
        <v>17583.68</v>
      </c>
      <c r="H22" s="33">
        <f t="shared" si="7"/>
        <v>-7282.31</v>
      </c>
      <c r="I22" s="33">
        <f t="shared" si="7"/>
        <v>20995.46</v>
      </c>
      <c r="J22" s="33">
        <f t="shared" si="7"/>
        <v>42739.04</v>
      </c>
      <c r="K22" s="33">
        <f t="shared" si="7"/>
        <v>36113.91</v>
      </c>
      <c r="L22" s="33">
        <f t="shared" si="6"/>
        <v>372484.92000000004</v>
      </c>
      <c r="M22"/>
    </row>
    <row r="23" spans="1:13" ht="17.25" customHeight="1">
      <c r="A23" s="27" t="s">
        <v>24</v>
      </c>
      <c r="B23" s="33">
        <v>390.47</v>
      </c>
      <c r="C23" s="33">
        <v>8029.17</v>
      </c>
      <c r="D23" s="33">
        <v>30994.11</v>
      </c>
      <c r="E23" s="33">
        <v>24741.12</v>
      </c>
      <c r="F23" s="33">
        <v>25654.29</v>
      </c>
      <c r="G23" s="33">
        <v>15676.1</v>
      </c>
      <c r="H23" s="33">
        <v>10554.65</v>
      </c>
      <c r="I23" s="33">
        <v>5652.53</v>
      </c>
      <c r="J23" s="33">
        <v>8595.54</v>
      </c>
      <c r="K23" s="33">
        <v>17072.95</v>
      </c>
      <c r="L23" s="33">
        <f t="shared" si="6"/>
        <v>147360.93000000002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616.21</v>
      </c>
      <c r="C26" s="33">
        <v>393.92</v>
      </c>
      <c r="D26" s="33">
        <v>1308.39</v>
      </c>
      <c r="E26" s="33">
        <v>1184.59</v>
      </c>
      <c r="F26" s="33">
        <v>1420.94</v>
      </c>
      <c r="G26" s="33">
        <v>559.93</v>
      </c>
      <c r="H26" s="33">
        <v>523.36</v>
      </c>
      <c r="I26" s="33">
        <v>512.1</v>
      </c>
      <c r="J26" s="33">
        <v>424.88</v>
      </c>
      <c r="K26" s="33">
        <v>824.43</v>
      </c>
      <c r="L26" s="33">
        <f t="shared" si="6"/>
        <v>7768.750000000002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292.99</v>
      </c>
      <c r="J27" s="33">
        <v>353.13</v>
      </c>
      <c r="K27" s="33">
        <v>483.98</v>
      </c>
      <c r="L27" s="33">
        <f t="shared" si="6"/>
        <v>4560.27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35399.94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f t="shared" si="6"/>
        <v>55080.61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-107713.59</v>
      </c>
      <c r="C32" s="33">
        <f t="shared" si="8"/>
        <v>0</v>
      </c>
      <c r="D32" s="33">
        <f t="shared" si="8"/>
        <v>0</v>
      </c>
      <c r="E32" s="33">
        <f t="shared" si="8"/>
        <v>-387560.39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-1168273.98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-1168273.98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203639.13000000003</v>
      </c>
      <c r="C56" s="41">
        <f t="shared" si="16"/>
        <v>199471.22000000003</v>
      </c>
      <c r="D56" s="41">
        <f t="shared" si="16"/>
        <v>660950.3400000001</v>
      </c>
      <c r="E56" s="41">
        <f t="shared" si="16"/>
        <v>210966.46999999986</v>
      </c>
      <c r="F56" s="41">
        <f t="shared" si="16"/>
        <v>215907.93000000005</v>
      </c>
      <c r="G56" s="41">
        <f t="shared" si="16"/>
        <v>282533.62999999995</v>
      </c>
      <c r="H56" s="41">
        <f t="shared" si="16"/>
        <v>264378.26999999996</v>
      </c>
      <c r="I56" s="41">
        <f t="shared" si="16"/>
        <v>87020.24999999997</v>
      </c>
      <c r="J56" s="41">
        <f t="shared" si="16"/>
        <v>215073.12000000002</v>
      </c>
      <c r="K56" s="41">
        <f t="shared" si="16"/>
        <v>417016.01999999996</v>
      </c>
      <c r="L56" s="42">
        <f t="shared" si="14"/>
        <v>2756956.3800000004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203639.13</v>
      </c>
      <c r="C62" s="41">
        <f aca="true" t="shared" si="18" ref="C62:J62">SUM(C63:C74)</f>
        <v>199471.23</v>
      </c>
      <c r="D62" s="41">
        <f t="shared" si="18"/>
        <v>660950.3416428795</v>
      </c>
      <c r="E62" s="41">
        <f t="shared" si="18"/>
        <v>210966.47229145071</v>
      </c>
      <c r="F62" s="41">
        <f t="shared" si="18"/>
        <v>215907.93064429006</v>
      </c>
      <c r="G62" s="41">
        <f t="shared" si="18"/>
        <v>282533.632846051</v>
      </c>
      <c r="H62" s="41">
        <f t="shared" si="18"/>
        <v>264378.2650154199</v>
      </c>
      <c r="I62" s="41">
        <f>SUM(I63:I79)</f>
        <v>87020.24511511167</v>
      </c>
      <c r="J62" s="41">
        <f t="shared" si="18"/>
        <v>215073.1245313739</v>
      </c>
      <c r="K62" s="41">
        <f>SUM(K63:K76)</f>
        <v>417016.02</v>
      </c>
      <c r="L62" s="46">
        <f>SUM(B62:K62)</f>
        <v>2756956.3920865767</v>
      </c>
      <c r="M62" s="40"/>
    </row>
    <row r="63" spans="1:13" ht="18.75" customHeight="1">
      <c r="A63" s="47" t="s">
        <v>46</v>
      </c>
      <c r="B63" s="48">
        <v>203639.13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203639.13</v>
      </c>
      <c r="M63"/>
    </row>
    <row r="64" spans="1:13" ht="18.75" customHeight="1">
      <c r="A64" s="47" t="s">
        <v>55</v>
      </c>
      <c r="B64" s="17">
        <v>0</v>
      </c>
      <c r="C64" s="48">
        <v>174976.16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174976.16</v>
      </c>
      <c r="M64"/>
    </row>
    <row r="65" spans="1:13" ht="18.75" customHeight="1">
      <c r="A65" s="47" t="s">
        <v>56</v>
      </c>
      <c r="B65" s="17">
        <v>0</v>
      </c>
      <c r="C65" s="48">
        <v>24495.07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24495.07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660950.3416428795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660950.3416428795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210966.47229145071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210966.47229145071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215907.93064429006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215907.93064429006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282533.632846051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282533.632846051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264378.2650154199</v>
      </c>
      <c r="I70" s="17">
        <v>0</v>
      </c>
      <c r="J70" s="17">
        <v>0</v>
      </c>
      <c r="K70" s="17">
        <v>0</v>
      </c>
      <c r="L70" s="46">
        <f t="shared" si="19"/>
        <v>264378.2650154199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87020.24511511167</v>
      </c>
      <c r="J71" s="17">
        <v>0</v>
      </c>
      <c r="K71" s="17">
        <v>0</v>
      </c>
      <c r="L71" s="46">
        <f t="shared" si="19"/>
        <v>87020.24511511167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215073.1245313739</v>
      </c>
      <c r="K72" s="17">
        <v>0</v>
      </c>
      <c r="L72" s="46">
        <f t="shared" si="19"/>
        <v>215073.1245313739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200417.9</v>
      </c>
      <c r="L73" s="46">
        <f t="shared" si="19"/>
        <v>200417.9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216598.12</v>
      </c>
      <c r="L74" s="46">
        <f t="shared" si="19"/>
        <v>216598.12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2024-04-11T17:05:55Z</dcterms:modified>
  <cp:category/>
  <cp:version/>
  <cp:contentType/>
  <cp:contentStatus/>
</cp:coreProperties>
</file>