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<sst xmlns="http://schemas.openxmlformats.org/spreadsheetml/2006/main" count="87" uniqueCount="86">
  <si>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</si>
  <si>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</si>
  <si>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</si>
  <si>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</si>
  <si>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</si>
  <si>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</si>
  <si>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</si>
  <si>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</si>
  <si>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</si>
  <si>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</si>
  <si>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</si>
  <si>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</si>
  <si>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</si>
  <si>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</si>
  <si>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</si>
  <si>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</si>
  <si>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</si>
  <si>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</si>
  <si>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</si>
  <si>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</si>
  <si>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</si>
  <si>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</si>
  <si>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</si>
  <si>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</si>
  <si>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</si>
  <si>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</si>
  <si>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</si>
  <si>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</si>
  <si>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</si>
  <si>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</si>
  <si>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</si>
  <si>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</si>
  <si>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</si>
  <si>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</si>
  <si>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</si>
  <si>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</si>
  <si>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</si>
  <si>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</si>
  <si>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</si>
  <si>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</si>
  <si>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</si>
  <si>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</si>
  <si>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</si>
  <si>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</si>
  <si>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</si>
  <si>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</si>
  <si>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</si>
  <si>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</si>
  <si>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</si>
  <si>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</si>
  <si>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</si>
  <si>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</si>
  <si>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</si>
  <si>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</si>
  <si>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</si>
  <si>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</si>
  <si>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</si>
  <si>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</si>
  <si>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</si>
  <si>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</si>
  <si>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</si>
  <si>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</si>
  <si>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</si>
  <si>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</si>
  <si>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</si>
  <si>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</si>
  <si>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</si>
  <si>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</si>
  <si>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</si>
  <si>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</si>
  <si>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</si>
  <si>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</si>
  <si>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</si>
  <si>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</si>
  <si>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</si>
  <si>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</si>
  <si>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</si>
  <si>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</si>
  <si>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</si>
  <si>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</si>
  <si>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</si>
  <si>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</si>
  <si>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</si>
  <si>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</si>
  <si>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04/04/24 - VENCIMENTO 11/04/24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</si>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</sst>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89520</v>
      </c>
      <c r="C7" s="10">
        <f aca="true" t="shared" si="0" ref="C7:K7">C8+C11</f>
        <v>116684</v>
      </c>
      <c r="D7" s="10">
        <f t="shared" si="0"/>
        <v>345444</v>
      </c>
      <c r="E7" s="10">
        <f t="shared" si="0"/>
        <v>257745</v>
      </c>
      <c r="F7" s="10">
        <f t="shared" si="0"/>
        <v>285628</v>
      </c>
      <c r="G7" s="10">
        <f t="shared" si="0"/>
        <v>163027</v>
      </c>
      <c r="H7" s="10">
        <f t="shared" si="0"/>
        <v>117242</v>
      </c>
      <c r="I7" s="10">
        <f t="shared" si="0"/>
        <v>126776</v>
      </c>
      <c r="J7" s="10">
        <f t="shared" si="0"/>
        <v>131625</v>
      </c>
      <c r="K7" s="10">
        <f t="shared" si="0"/>
        <v>231772</v>
      </c>
      <c r="L7" s="10">
        <f aca="true" t="shared" si="1" ref="L7:L13">SUM(B7:K7)</f>
        <v>1865463</v>
      </c>
      <c r="M7" s="11"/>
    </row>
    <row r="8" spans="1:13" ht="17.25" customHeight="1">
      <c r="A8" s="12" t="s">
        <v>81</v>
      </c>
      <c r="B8" s="13">
        <f>B9+B10</f>
        <v>4747</v>
      </c>
      <c r="C8" s="13">
        <f aca="true" t="shared" si="2" ref="C8:K8">C9+C10</f>
        <v>5125</v>
      </c>
      <c r="D8" s="13">
        <f t="shared" si="2"/>
        <v>15657</v>
      </c>
      <c r="E8" s="13">
        <f t="shared" si="2"/>
        <v>10360</v>
      </c>
      <c r="F8" s="13">
        <f t="shared" si="2"/>
        <v>9981</v>
      </c>
      <c r="G8" s="13">
        <f t="shared" si="2"/>
        <v>8169</v>
      </c>
      <c r="H8" s="13">
        <f t="shared" si="2"/>
        <v>4786</v>
      </c>
      <c r="I8" s="13">
        <f t="shared" si="2"/>
        <v>4533</v>
      </c>
      <c r="J8" s="13">
        <f t="shared" si="2"/>
        <v>6360</v>
      </c>
      <c r="K8" s="13">
        <f t="shared" si="2"/>
        <v>9718</v>
      </c>
      <c r="L8" s="13">
        <f t="shared" si="1"/>
        <v>79436</v>
      </c>
      <c r="M8"/>
    </row>
    <row r="9" spans="1:13" ht="17.25" customHeight="1">
      <c r="A9" s="14" t="s">
        <v>18</v>
      </c>
      <c r="B9" s="15">
        <v>4744</v>
      </c>
      <c r="C9" s="15">
        <v>5125</v>
      </c>
      <c r="D9" s="15">
        <v>15657</v>
      </c>
      <c r="E9" s="15">
        <v>10358</v>
      </c>
      <c r="F9" s="15">
        <v>9981</v>
      </c>
      <c r="G9" s="15">
        <v>8169</v>
      </c>
      <c r="H9" s="15">
        <v>4681</v>
      </c>
      <c r="I9" s="15">
        <v>4533</v>
      </c>
      <c r="J9" s="15">
        <v>6360</v>
      </c>
      <c r="K9" s="15">
        <v>9718</v>
      </c>
      <c r="L9" s="13">
        <f t="shared" si="1"/>
        <v>79326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105</v>
      </c>
      <c r="I10" s="15">
        <v>0</v>
      </c>
      <c r="J10" s="15">
        <v>0</v>
      </c>
      <c r="K10" s="15">
        <v>0</v>
      </c>
      <c r="L10" s="13">
        <f t="shared" si="1"/>
        <v>110</v>
      </c>
      <c r="M10"/>
    </row>
    <row r="11" spans="1:13" ht="17.25" customHeight="1">
      <c r="A11" s="12" t="s">
        <v>70</v>
      </c>
      <c r="B11" s="15">
        <v>84773</v>
      </c>
      <c r="C11" s="15">
        <v>111559</v>
      </c>
      <c r="D11" s="15">
        <v>329787</v>
      </c>
      <c r="E11" s="15">
        <v>247385</v>
      </c>
      <c r="F11" s="15">
        <v>275647</v>
      </c>
      <c r="G11" s="15">
        <v>154858</v>
      </c>
      <c r="H11" s="15">
        <v>112456</v>
      </c>
      <c r="I11" s="15">
        <v>122243</v>
      </c>
      <c r="J11" s="15">
        <v>125265</v>
      </c>
      <c r="K11" s="15">
        <v>222054</v>
      </c>
      <c r="L11" s="13">
        <f t="shared" si="1"/>
        <v>1786027</v>
      </c>
      <c r="M11" s="60"/>
    </row>
    <row r="12" spans="1:13" ht="17.25" customHeight="1">
      <c r="A12" s="14" t="s">
        <v>83</v>
      </c>
      <c r="B12" s="15">
        <v>9837</v>
      </c>
      <c r="C12" s="15">
        <v>8497</v>
      </c>
      <c r="D12" s="15">
        <v>28630</v>
      </c>
      <c r="E12" s="15">
        <v>24511</v>
      </c>
      <c r="F12" s="15">
        <v>24269</v>
      </c>
      <c r="G12" s="15">
        <v>14353</v>
      </c>
      <c r="H12" s="15">
        <v>10228</v>
      </c>
      <c r="I12" s="15">
        <v>7004</v>
      </c>
      <c r="J12" s="15">
        <v>8925</v>
      </c>
      <c r="K12" s="15">
        <v>14555</v>
      </c>
      <c r="L12" s="13">
        <f t="shared" si="1"/>
        <v>150809</v>
      </c>
      <c r="M12" s="60"/>
    </row>
    <row r="13" spans="1:13" ht="17.25" customHeight="1">
      <c r="A13" s="14" t="s">
        <v>71</v>
      </c>
      <c r="B13" s="15">
        <f>+B11-B12</f>
        <v>74936</v>
      </c>
      <c r="C13" s="15">
        <f aca="true" t="shared" si="3" ref="C13:K13">+C11-C12</f>
        <v>103062</v>
      </c>
      <c r="D13" s="15">
        <f t="shared" si="3"/>
        <v>301157</v>
      </c>
      <c r="E13" s="15">
        <f t="shared" si="3"/>
        <v>222874</v>
      </c>
      <c r="F13" s="15">
        <f t="shared" si="3"/>
        <v>251378</v>
      </c>
      <c r="G13" s="15">
        <f t="shared" si="3"/>
        <v>140505</v>
      </c>
      <c r="H13" s="15">
        <f t="shared" si="3"/>
        <v>102228</v>
      </c>
      <c r="I13" s="15">
        <f t="shared" si="3"/>
        <v>115239</v>
      </c>
      <c r="J13" s="15">
        <f t="shared" si="3"/>
        <v>116340</v>
      </c>
      <c r="K13" s="15">
        <f t="shared" si="3"/>
        <v>207499</v>
      </c>
      <c r="L13" s="13">
        <f t="shared" si="1"/>
        <v>1635218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1.204678478881449</v>
      </c>
      <c r="C18" s="22">
        <v>1.129400110057293</v>
      </c>
      <c r="D18" s="22">
        <v>1.026603092752901</v>
      </c>
      <c r="E18" s="22">
        <v>1.100966872117809</v>
      </c>
      <c r="F18" s="22">
        <v>1.152145134550745</v>
      </c>
      <c r="G18" s="22">
        <v>1.100569168153509</v>
      </c>
      <c r="H18" s="22">
        <v>0.967014663761504</v>
      </c>
      <c r="I18" s="22">
        <v>1.115353364694709</v>
      </c>
      <c r="J18" s="22">
        <v>1.213952676966261</v>
      </c>
      <c r="K18" s="22">
        <v>1.068786912872696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829916.67</v>
      </c>
      <c r="C20" s="25">
        <f aca="true" t="shared" si="4" ref="C20:K20">SUM(C21:C30)</f>
        <v>561640.11</v>
      </c>
      <c r="D20" s="25">
        <f t="shared" si="4"/>
        <v>1817229.1</v>
      </c>
      <c r="E20" s="25">
        <f t="shared" si="4"/>
        <v>1454820.77</v>
      </c>
      <c r="F20" s="25">
        <f t="shared" si="4"/>
        <v>1509628.29</v>
      </c>
      <c r="G20" s="25">
        <f t="shared" si="4"/>
        <v>901604.86</v>
      </c>
      <c r="H20" s="25">
        <f t="shared" si="4"/>
        <v>650381.6400000001</v>
      </c>
      <c r="I20" s="25">
        <f t="shared" si="4"/>
        <v>642001.2000000002</v>
      </c>
      <c r="J20" s="25">
        <f t="shared" si="4"/>
        <v>787366.5099999999</v>
      </c>
      <c r="K20" s="25">
        <f t="shared" si="4"/>
        <v>994603.1499999999</v>
      </c>
      <c r="L20" s="25">
        <f>SUM(B20:K20)</f>
        <v>10149192.300000003</v>
      </c>
      <c r="M20"/>
    </row>
    <row r="21" spans="1:13" ht="17.25" customHeight="1">
      <c r="A21" s="26" t="s">
        <v>22</v>
      </c>
      <c r="B21" s="56">
        <f>ROUND((B15+B16)*B7,2)</f>
        <v>655904.09</v>
      </c>
      <c r="C21" s="56">
        <f aca="true" t="shared" si="5" ref="C21:K21">ROUND((C15+C16)*C7,2)</f>
        <v>481356.51</v>
      </c>
      <c r="D21" s="56">
        <f t="shared" si="5"/>
        <v>1696095.5</v>
      </c>
      <c r="E21" s="56">
        <f t="shared" si="5"/>
        <v>1281868.98</v>
      </c>
      <c r="F21" s="56">
        <f t="shared" si="5"/>
        <v>1255163.68</v>
      </c>
      <c r="G21" s="56">
        <f t="shared" si="5"/>
        <v>787730.16</v>
      </c>
      <c r="H21" s="56">
        <f t="shared" si="5"/>
        <v>624020.55</v>
      </c>
      <c r="I21" s="56">
        <f t="shared" si="5"/>
        <v>559449.81</v>
      </c>
      <c r="J21" s="56">
        <f t="shared" si="5"/>
        <v>625560.98</v>
      </c>
      <c r="K21" s="56">
        <f t="shared" si="5"/>
        <v>899507.13</v>
      </c>
      <c r="L21" s="33">
        <f aca="true" t="shared" si="6" ref="L21:L29">SUM(B21:K21)</f>
        <v>8866657.39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134249.45</v>
      </c>
      <c r="C22" s="33">
        <f t="shared" si="7"/>
        <v>62287.59</v>
      </c>
      <c r="D22" s="33">
        <f t="shared" si="7"/>
        <v>45121.39</v>
      </c>
      <c r="E22" s="33">
        <f t="shared" si="7"/>
        <v>129426.3</v>
      </c>
      <c r="F22" s="33">
        <f t="shared" si="7"/>
        <v>190967.05</v>
      </c>
      <c r="G22" s="33">
        <f t="shared" si="7"/>
        <v>79221.37</v>
      </c>
      <c r="H22" s="33">
        <f t="shared" si="7"/>
        <v>-20583.53</v>
      </c>
      <c r="I22" s="33">
        <f t="shared" si="7"/>
        <v>64534.42</v>
      </c>
      <c r="J22" s="33">
        <f t="shared" si="7"/>
        <v>133840.45</v>
      </c>
      <c r="K22" s="33">
        <f t="shared" si="7"/>
        <v>61874.32</v>
      </c>
      <c r="L22" s="33">
        <f t="shared" si="6"/>
        <v>880938.8099999999</v>
      </c>
      <c r="M22"/>
    </row>
    <row r="23" spans="1:13" ht="17.25" customHeight="1">
      <c r="A23" s="27" t="s">
        <v>24</v>
      </c>
      <c r="B23" s="33">
        <v>1464.25</v>
      </c>
      <c r="C23" s="33">
        <v>15351.77</v>
      </c>
      <c r="D23" s="33">
        <v>69687.01</v>
      </c>
      <c r="E23" s="33">
        <v>37774.47</v>
      </c>
      <c r="F23" s="33">
        <v>57622.24</v>
      </c>
      <c r="G23" s="33">
        <v>33378.63</v>
      </c>
      <c r="H23" s="33">
        <v>24499.9</v>
      </c>
      <c r="I23" s="33">
        <v>15246.17</v>
      </c>
      <c r="J23" s="33">
        <v>23164.77</v>
      </c>
      <c r="K23" s="33">
        <v>28069.52</v>
      </c>
      <c r="L23" s="33">
        <f t="shared" si="6"/>
        <v>306258.73000000004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661.23</v>
      </c>
      <c r="C26" s="33">
        <v>447.39</v>
      </c>
      <c r="D26" s="33">
        <v>1446.26</v>
      </c>
      <c r="E26" s="33">
        <v>1159.26</v>
      </c>
      <c r="F26" s="33">
        <v>1201.47</v>
      </c>
      <c r="G26" s="33">
        <v>717.5</v>
      </c>
      <c r="H26" s="33">
        <v>517.73</v>
      </c>
      <c r="I26" s="33">
        <v>512.1</v>
      </c>
      <c r="J26" s="33">
        <v>627.46</v>
      </c>
      <c r="K26" s="33">
        <v>790.66</v>
      </c>
      <c r="L26" s="33">
        <f t="shared" si="6"/>
        <v>8081.06</v>
      </c>
      <c r="M26" s="60"/>
    </row>
    <row r="27" spans="1:13" ht="17.25" customHeight="1">
      <c r="A27" s="27" t="s">
        <v>74</v>
      </c>
      <c r="B27" s="33">
        <v>338.08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284.56</v>
      </c>
      <c r="I27" s="33">
        <v>292.99</v>
      </c>
      <c r="J27" s="33">
        <v>353.13</v>
      </c>
      <c r="K27" s="33">
        <v>483.98</v>
      </c>
      <c r="L27" s="33">
        <f t="shared" si="6"/>
        <v>4560.27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85</v>
      </c>
      <c r="B29" s="33">
        <v>35318.75</v>
      </c>
      <c r="C29" s="33"/>
      <c r="D29" s="33"/>
      <c r="E29" s="33"/>
      <c r="F29" s="33"/>
      <c r="G29" s="33"/>
      <c r="H29" s="33">
        <v>19680.67</v>
      </c>
      <c r="I29" s="33">
        <v>0</v>
      </c>
      <c r="J29" s="33">
        <v>0</v>
      </c>
      <c r="K29" s="33">
        <v>0</v>
      </c>
      <c r="L29" s="33">
        <f t="shared" si="6"/>
        <v>54999.42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-128587.19</v>
      </c>
      <c r="C32" s="33">
        <f t="shared" si="8"/>
        <v>-22550</v>
      </c>
      <c r="D32" s="33">
        <f t="shared" si="8"/>
        <v>-68890.8</v>
      </c>
      <c r="E32" s="33">
        <f t="shared" si="8"/>
        <v>-51535.589999999895</v>
      </c>
      <c r="F32" s="33">
        <f t="shared" si="8"/>
        <v>-43916.4</v>
      </c>
      <c r="G32" s="33">
        <f t="shared" si="8"/>
        <v>-35943.6</v>
      </c>
      <c r="H32" s="33">
        <f t="shared" si="8"/>
        <v>-20596.4</v>
      </c>
      <c r="I32" s="33">
        <f t="shared" si="8"/>
        <v>-26488.010000000002</v>
      </c>
      <c r="J32" s="33">
        <f t="shared" si="8"/>
        <v>-27984</v>
      </c>
      <c r="K32" s="33">
        <f t="shared" si="8"/>
        <v>-42759.2</v>
      </c>
      <c r="L32" s="33">
        <f aca="true" t="shared" si="9" ref="L32:L39">SUM(B32:K32)</f>
        <v>-469251.18999999994</v>
      </c>
      <c r="M32"/>
    </row>
    <row r="33" spans="1:13" ht="18.75" customHeight="1">
      <c r="A33" s="27" t="s">
        <v>28</v>
      </c>
      <c r="B33" s="33">
        <f>B34+B35+B36+B37</f>
        <v>-20873.6</v>
      </c>
      <c r="C33" s="33">
        <f aca="true" t="shared" si="10" ref="C33:K33">C34+C35+C36+C37</f>
        <v>-22550</v>
      </c>
      <c r="D33" s="33">
        <f t="shared" si="10"/>
        <v>-68890.8</v>
      </c>
      <c r="E33" s="33">
        <f t="shared" si="10"/>
        <v>-45575.2</v>
      </c>
      <c r="F33" s="33">
        <f t="shared" si="10"/>
        <v>-43916.4</v>
      </c>
      <c r="G33" s="33">
        <f t="shared" si="10"/>
        <v>-35943.6</v>
      </c>
      <c r="H33" s="33">
        <f t="shared" si="10"/>
        <v>-20596.4</v>
      </c>
      <c r="I33" s="33">
        <f t="shared" si="10"/>
        <v>-26488.010000000002</v>
      </c>
      <c r="J33" s="33">
        <f t="shared" si="10"/>
        <v>-27984</v>
      </c>
      <c r="K33" s="33">
        <f t="shared" si="10"/>
        <v>-42759.2</v>
      </c>
      <c r="L33" s="33">
        <f t="shared" si="9"/>
        <v>-355577.20999999996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-20873.6</v>
      </c>
      <c r="C34" s="33">
        <f t="shared" si="11"/>
        <v>-22550</v>
      </c>
      <c r="D34" s="33">
        <f t="shared" si="11"/>
        <v>-68890.8</v>
      </c>
      <c r="E34" s="33">
        <f t="shared" si="11"/>
        <v>-45575.2</v>
      </c>
      <c r="F34" s="33">
        <f t="shared" si="11"/>
        <v>-43916.4</v>
      </c>
      <c r="G34" s="33">
        <f t="shared" si="11"/>
        <v>-35943.6</v>
      </c>
      <c r="H34" s="33">
        <f t="shared" si="11"/>
        <v>-20596.4</v>
      </c>
      <c r="I34" s="33">
        <f t="shared" si="11"/>
        <v>-19945.2</v>
      </c>
      <c r="J34" s="33">
        <f t="shared" si="11"/>
        <v>-27984</v>
      </c>
      <c r="K34" s="33">
        <f t="shared" si="11"/>
        <v>-42759.2</v>
      </c>
      <c r="L34" s="33">
        <f t="shared" si="9"/>
        <v>-349034.39999999997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-6542.81</v>
      </c>
      <c r="J37" s="17">
        <v>0</v>
      </c>
      <c r="K37" s="17">
        <v>0</v>
      </c>
      <c r="L37" s="33">
        <f t="shared" si="9"/>
        <v>-6542.81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-113673.9799999999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701329.48</v>
      </c>
      <c r="C56" s="41">
        <f t="shared" si="16"/>
        <v>539090.11</v>
      </c>
      <c r="D56" s="41">
        <f t="shared" si="16"/>
        <v>1748338.3</v>
      </c>
      <c r="E56" s="41">
        <f t="shared" si="16"/>
        <v>1403285.1800000002</v>
      </c>
      <c r="F56" s="41">
        <f t="shared" si="16"/>
        <v>1465711.8900000001</v>
      </c>
      <c r="G56" s="41">
        <f t="shared" si="16"/>
        <v>865661.26</v>
      </c>
      <c r="H56" s="41">
        <f t="shared" si="16"/>
        <v>629785.2400000001</v>
      </c>
      <c r="I56" s="41">
        <f t="shared" si="16"/>
        <v>615513.1900000002</v>
      </c>
      <c r="J56" s="41">
        <f t="shared" si="16"/>
        <v>759382.5099999999</v>
      </c>
      <c r="K56" s="41">
        <f t="shared" si="16"/>
        <v>951843.95</v>
      </c>
      <c r="L56" s="42">
        <f t="shared" si="14"/>
        <v>9679941.110000001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701329.48</v>
      </c>
      <c r="C62" s="41">
        <f aca="true" t="shared" si="18" ref="C62:J62">SUM(C63:C74)</f>
        <v>539090.11</v>
      </c>
      <c r="D62" s="41">
        <f t="shared" si="18"/>
        <v>1748338.3</v>
      </c>
      <c r="E62" s="41">
        <f t="shared" si="18"/>
        <v>1403285.18</v>
      </c>
      <c r="F62" s="41">
        <f t="shared" si="18"/>
        <v>1465711.89</v>
      </c>
      <c r="G62" s="41">
        <f t="shared" si="18"/>
        <v>865661.26</v>
      </c>
      <c r="H62" s="41">
        <f t="shared" si="18"/>
        <v>629785.24</v>
      </c>
      <c r="I62" s="41">
        <f>SUM(I63:I79)</f>
        <v>615513.19</v>
      </c>
      <c r="J62" s="41">
        <f t="shared" si="18"/>
        <v>759382.51</v>
      </c>
      <c r="K62" s="41">
        <f>SUM(K63:K76)</f>
        <v>951843.95</v>
      </c>
      <c r="L62" s="46">
        <f>SUM(B62:K62)</f>
        <v>9679941.109999998</v>
      </c>
      <c r="M62" s="40"/>
    </row>
    <row r="63" spans="1:13" ht="18.75" customHeight="1">
      <c r="A63" s="47" t="s">
        <v>46</v>
      </c>
      <c r="B63" s="48">
        <v>701329.48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701329.48</v>
      </c>
      <c r="M63"/>
    </row>
    <row r="64" spans="1:13" ht="18.75" customHeight="1">
      <c r="A64" s="47" t="s">
        <v>55</v>
      </c>
      <c r="B64" s="17">
        <v>0</v>
      </c>
      <c r="C64" s="48">
        <v>472081.21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472081.21</v>
      </c>
      <c r="M64"/>
    </row>
    <row r="65" spans="1:13" ht="18.75" customHeight="1">
      <c r="A65" s="47" t="s">
        <v>56</v>
      </c>
      <c r="B65" s="17">
        <v>0</v>
      </c>
      <c r="C65" s="48">
        <v>67008.9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67008.9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1748338.3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1748338.3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1403285.18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1403285.18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1465711.89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1465711.89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865661.26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865661.26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629785.24</v>
      </c>
      <c r="I70" s="17">
        <v>0</v>
      </c>
      <c r="J70" s="17">
        <v>0</v>
      </c>
      <c r="K70" s="17">
        <v>0</v>
      </c>
      <c r="L70" s="46">
        <f t="shared" si="19"/>
        <v>629785.24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615513.19</v>
      </c>
      <c r="J71" s="17">
        <v>0</v>
      </c>
      <c r="K71" s="17">
        <v>0</v>
      </c>
      <c r="L71" s="46">
        <f t="shared" si="19"/>
        <v>615513.19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759382.51</v>
      </c>
      <c r="K72" s="17">
        <v>0</v>
      </c>
      <c r="L72" s="46">
        <f t="shared" si="19"/>
        <v>759382.51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560921.64</v>
      </c>
      <c r="L73" s="46">
        <f t="shared" si="19"/>
        <v>560921.64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390922.31</v>
      </c>
      <c r="L74" s="46">
        <f t="shared" si="19"/>
        <v>390922.31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2024-04-10T19:55:28Z</dcterms:modified>
  <cp:category/>
  <cp:version/>
  <cp:contentType/>
  <cp:contentStatus/>
</cp:coreProperties>
</file>