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<sst xmlns="http://schemas.openxmlformats.org/spreadsheetml/2006/main" count="87" uniqueCount="86">
  <si>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</si>
  <si>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</si>
  <si>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</si>
  <si>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</si>
  <si>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</si>
  <si>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</si>
  <si>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</si>
  <si>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</si>
  <si>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</si>
  <si>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</si>
  <si>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</si>
  <si>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</si>
  <si>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</si>
  <si>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</si>
  <si>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</si>
  <si>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</si>
  <si>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</si>
  <si>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</si>
  <si>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</si>
  <si>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</si>
  <si>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</si>
  <si>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</si>
  <si>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</si>
  <si>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</si>
  <si>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</si>
  <si>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</si>
  <si>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</si>
  <si>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</si>
  <si>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</si>
  <si>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</si>
  <si>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</si>
  <si>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</si>
  <si>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</si>
  <si>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</si>
  <si>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</si>
  <si>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</si>
  <si>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</si>
  <si>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</si>
  <si>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</si>
  <si>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</si>
  <si>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</si>
  <si>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</si>
  <si>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</si>
  <si>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</si>
  <si>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</si>
  <si>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</si>
  <si>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</si>
  <si>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</si>
  <si>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</si>
  <si>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</si>
  <si>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</si>
  <si>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</si>
  <si>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</si>
  <si>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</si>
  <si>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</si>
  <si>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</si>
  <si>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</si>
  <si>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</si>
  <si>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</si>
  <si>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</si>
  <si>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</si>
  <si>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</si>
  <si>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</si>
  <si>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</si>
  <si>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</si>
  <si>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</si>
  <si>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</si>
  <si>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</si>
  <si>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</si>
  <si>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</si>
  <si>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</si>
  <si>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</si>
  <si>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</si>
  <si>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</si>
  <si>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</si>
  <si>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</si>
  <si>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</si>
  <si>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</si>
  <si>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</si>
  <si>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</si>
  <si>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</si>
  <si>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</si>
  <si>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</si>
  <si>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</si>
  <si>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02/04/24 - VENCIMENTO 09/04/24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</si>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</sst>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89062</v>
      </c>
      <c r="C7" s="10">
        <f aca="true" t="shared" si="0" ref="C7:K7">C8+C11</f>
        <v>116424</v>
      </c>
      <c r="D7" s="10">
        <f t="shared" si="0"/>
        <v>344484</v>
      </c>
      <c r="E7" s="10">
        <f t="shared" si="0"/>
        <v>259478</v>
      </c>
      <c r="F7" s="10">
        <f t="shared" si="0"/>
        <v>284278</v>
      </c>
      <c r="G7" s="10">
        <f t="shared" si="0"/>
        <v>164167</v>
      </c>
      <c r="H7" s="10">
        <f t="shared" si="0"/>
        <v>115995</v>
      </c>
      <c r="I7" s="10">
        <f t="shared" si="0"/>
        <v>123896</v>
      </c>
      <c r="J7" s="10">
        <f t="shared" si="0"/>
        <v>131381</v>
      </c>
      <c r="K7" s="10">
        <f t="shared" si="0"/>
        <v>226724</v>
      </c>
      <c r="L7" s="10">
        <f aca="true" t="shared" si="1" ref="L7:L13">SUM(B7:K7)</f>
        <v>1855889</v>
      </c>
      <c r="M7" s="11"/>
    </row>
    <row r="8" spans="1:13" ht="17.25" customHeight="1">
      <c r="A8" s="12" t="s">
        <v>81</v>
      </c>
      <c r="B8" s="13">
        <f>B9+B10</f>
        <v>4720</v>
      </c>
      <c r="C8" s="13">
        <f aca="true" t="shared" si="2" ref="C8:K8">C9+C10</f>
        <v>5286</v>
      </c>
      <c r="D8" s="13">
        <f t="shared" si="2"/>
        <v>16255</v>
      </c>
      <c r="E8" s="13">
        <f t="shared" si="2"/>
        <v>10817</v>
      </c>
      <c r="F8" s="13">
        <f t="shared" si="2"/>
        <v>10438</v>
      </c>
      <c r="G8" s="13">
        <f t="shared" si="2"/>
        <v>8284</v>
      </c>
      <c r="H8" s="13">
        <f t="shared" si="2"/>
        <v>5072</v>
      </c>
      <c r="I8" s="13">
        <f t="shared" si="2"/>
        <v>4548</v>
      </c>
      <c r="J8" s="13">
        <f t="shared" si="2"/>
        <v>6629</v>
      </c>
      <c r="K8" s="13">
        <f t="shared" si="2"/>
        <v>9693</v>
      </c>
      <c r="L8" s="13">
        <f t="shared" si="1"/>
        <v>81742</v>
      </c>
      <c r="M8"/>
    </row>
    <row r="9" spans="1:13" ht="17.25" customHeight="1">
      <c r="A9" s="14" t="s">
        <v>18</v>
      </c>
      <c r="B9" s="15">
        <v>4720</v>
      </c>
      <c r="C9" s="15">
        <v>5286</v>
      </c>
      <c r="D9" s="15">
        <v>16255</v>
      </c>
      <c r="E9" s="15">
        <v>10817</v>
      </c>
      <c r="F9" s="15">
        <v>10438</v>
      </c>
      <c r="G9" s="15">
        <v>8284</v>
      </c>
      <c r="H9" s="15">
        <v>4911</v>
      </c>
      <c r="I9" s="15">
        <v>4548</v>
      </c>
      <c r="J9" s="15">
        <v>6629</v>
      </c>
      <c r="K9" s="15">
        <v>9693</v>
      </c>
      <c r="L9" s="13">
        <f t="shared" si="1"/>
        <v>81581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161</v>
      </c>
      <c r="I10" s="15">
        <v>0</v>
      </c>
      <c r="J10" s="15">
        <v>0</v>
      </c>
      <c r="K10" s="15">
        <v>0</v>
      </c>
      <c r="L10" s="13">
        <f t="shared" si="1"/>
        <v>161</v>
      </c>
      <c r="M10"/>
    </row>
    <row r="11" spans="1:13" ht="17.25" customHeight="1">
      <c r="A11" s="12" t="s">
        <v>70</v>
      </c>
      <c r="B11" s="15">
        <v>84342</v>
      </c>
      <c r="C11" s="15">
        <v>111138</v>
      </c>
      <c r="D11" s="15">
        <v>328229</v>
      </c>
      <c r="E11" s="15">
        <v>248661</v>
      </c>
      <c r="F11" s="15">
        <v>273840</v>
      </c>
      <c r="G11" s="15">
        <v>155883</v>
      </c>
      <c r="H11" s="15">
        <v>110923</v>
      </c>
      <c r="I11" s="15">
        <v>119348</v>
      </c>
      <c r="J11" s="15">
        <v>124752</v>
      </c>
      <c r="K11" s="15">
        <v>217031</v>
      </c>
      <c r="L11" s="13">
        <f t="shared" si="1"/>
        <v>1774147</v>
      </c>
      <c r="M11" s="60"/>
    </row>
    <row r="12" spans="1:13" ht="17.25" customHeight="1">
      <c r="A12" s="14" t="s">
        <v>83</v>
      </c>
      <c r="B12" s="15">
        <v>9917</v>
      </c>
      <c r="C12" s="15">
        <v>8392</v>
      </c>
      <c r="D12" s="15">
        <v>28762</v>
      </c>
      <c r="E12" s="15">
        <v>24698</v>
      </c>
      <c r="F12" s="15">
        <v>24124</v>
      </c>
      <c r="G12" s="15">
        <v>14301</v>
      </c>
      <c r="H12" s="15">
        <v>10406</v>
      </c>
      <c r="I12" s="15">
        <v>6966</v>
      </c>
      <c r="J12" s="15">
        <v>8782</v>
      </c>
      <c r="K12" s="15">
        <v>14464</v>
      </c>
      <c r="L12" s="13">
        <f t="shared" si="1"/>
        <v>150812</v>
      </c>
      <c r="M12" s="60"/>
    </row>
    <row r="13" spans="1:13" ht="17.25" customHeight="1">
      <c r="A13" s="14" t="s">
        <v>71</v>
      </c>
      <c r="B13" s="15">
        <f>+B11-B12</f>
        <v>74425</v>
      </c>
      <c r="C13" s="15">
        <f aca="true" t="shared" si="3" ref="C13:K13">+C11-C12</f>
        <v>102746</v>
      </c>
      <c r="D13" s="15">
        <f t="shared" si="3"/>
        <v>299467</v>
      </c>
      <c r="E13" s="15">
        <f t="shared" si="3"/>
        <v>223963</v>
      </c>
      <c r="F13" s="15">
        <f t="shared" si="3"/>
        <v>249716</v>
      </c>
      <c r="G13" s="15">
        <f t="shared" si="3"/>
        <v>141582</v>
      </c>
      <c r="H13" s="15">
        <f t="shared" si="3"/>
        <v>100517</v>
      </c>
      <c r="I13" s="15">
        <f t="shared" si="3"/>
        <v>112382</v>
      </c>
      <c r="J13" s="15">
        <f t="shared" si="3"/>
        <v>115970</v>
      </c>
      <c r="K13" s="15">
        <f t="shared" si="3"/>
        <v>202567</v>
      </c>
      <c r="L13" s="13">
        <f t="shared" si="1"/>
        <v>1623335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1.211622467807457</v>
      </c>
      <c r="C18" s="22">
        <v>1.127422046078475</v>
      </c>
      <c r="D18" s="22">
        <v>1.028118542730168</v>
      </c>
      <c r="E18" s="22">
        <v>1.105078116419199</v>
      </c>
      <c r="F18" s="22">
        <v>1.155013437409933</v>
      </c>
      <c r="G18" s="22">
        <v>1.098134203710121</v>
      </c>
      <c r="H18" s="22">
        <v>0.974302393517989</v>
      </c>
      <c r="I18" s="22">
        <v>1.13756410300852</v>
      </c>
      <c r="J18" s="22">
        <v>1.216524039444807</v>
      </c>
      <c r="K18" s="22">
        <v>1.082883247714152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830462.3300000001</v>
      </c>
      <c r="C20" s="25">
        <f aca="true" t="shared" si="4" ref="C20:K20">SUM(C21:C30)</f>
        <v>559542.9299999999</v>
      </c>
      <c r="D20" s="25">
        <f t="shared" si="4"/>
        <v>1814744.0200000003</v>
      </c>
      <c r="E20" s="25">
        <f t="shared" si="4"/>
        <v>1470260.09</v>
      </c>
      <c r="F20" s="25">
        <f t="shared" si="4"/>
        <v>1506447.09</v>
      </c>
      <c r="G20" s="25">
        <f t="shared" si="4"/>
        <v>906022.4299999999</v>
      </c>
      <c r="H20" s="25">
        <f t="shared" si="4"/>
        <v>647927.7600000001</v>
      </c>
      <c r="I20" s="25">
        <f t="shared" si="4"/>
        <v>639905.2800000001</v>
      </c>
      <c r="J20" s="25">
        <f t="shared" si="4"/>
        <v>787500.08</v>
      </c>
      <c r="K20" s="25">
        <f t="shared" si="4"/>
        <v>985774.6999999998</v>
      </c>
      <c r="L20" s="25">
        <f>SUM(B20:K20)</f>
        <v>10148586.709999999</v>
      </c>
      <c r="M20"/>
    </row>
    <row r="21" spans="1:13" ht="17.25" customHeight="1">
      <c r="A21" s="26" t="s">
        <v>22</v>
      </c>
      <c r="B21" s="56">
        <f>ROUND((B15+B16)*B7,2)</f>
        <v>652548.37</v>
      </c>
      <c r="C21" s="56">
        <f aca="true" t="shared" si="5" ref="C21:K21">ROUND((C15+C16)*C7,2)</f>
        <v>480283.93</v>
      </c>
      <c r="D21" s="56">
        <f t="shared" si="5"/>
        <v>1691381.99</v>
      </c>
      <c r="E21" s="56">
        <f t="shared" si="5"/>
        <v>1290487.89</v>
      </c>
      <c r="F21" s="56">
        <f t="shared" si="5"/>
        <v>1249231.24</v>
      </c>
      <c r="G21" s="56">
        <f t="shared" si="5"/>
        <v>793238.53</v>
      </c>
      <c r="H21" s="56">
        <f t="shared" si="5"/>
        <v>617383.39</v>
      </c>
      <c r="I21" s="56">
        <f t="shared" si="5"/>
        <v>546740.66</v>
      </c>
      <c r="J21" s="56">
        <f t="shared" si="5"/>
        <v>624401.34</v>
      </c>
      <c r="K21" s="56">
        <f t="shared" si="5"/>
        <v>879915.84</v>
      </c>
      <c r="L21" s="33">
        <f aca="true" t="shared" si="6" ref="L21:L29">SUM(B21:K21)</f>
        <v>8825613.18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138093.9</v>
      </c>
      <c r="C22" s="33">
        <f t="shared" si="7"/>
        <v>61198.76</v>
      </c>
      <c r="D22" s="33">
        <f t="shared" si="7"/>
        <v>47559.2</v>
      </c>
      <c r="E22" s="33">
        <f t="shared" si="7"/>
        <v>135602.04</v>
      </c>
      <c r="F22" s="33">
        <f t="shared" si="7"/>
        <v>193647.63</v>
      </c>
      <c r="G22" s="33">
        <f t="shared" si="7"/>
        <v>77843.83</v>
      </c>
      <c r="H22" s="33">
        <f t="shared" si="7"/>
        <v>-15865.28</v>
      </c>
      <c r="I22" s="33">
        <f t="shared" si="7"/>
        <v>75211.89</v>
      </c>
      <c r="J22" s="33">
        <f t="shared" si="7"/>
        <v>135197.9</v>
      </c>
      <c r="K22" s="33">
        <f t="shared" si="7"/>
        <v>72930.28</v>
      </c>
      <c r="L22" s="33">
        <f t="shared" si="6"/>
        <v>921420.15</v>
      </c>
      <c r="M22"/>
    </row>
    <row r="23" spans="1:13" ht="17.25" customHeight="1">
      <c r="A23" s="27" t="s">
        <v>24</v>
      </c>
      <c r="B23" s="33">
        <v>1464.25</v>
      </c>
      <c r="C23" s="33">
        <v>15416</v>
      </c>
      <c r="D23" s="33">
        <v>69474.81</v>
      </c>
      <c r="E23" s="33">
        <v>38405.07</v>
      </c>
      <c r="F23" s="33">
        <v>57692.9</v>
      </c>
      <c r="G23" s="33">
        <v>33659.74</v>
      </c>
      <c r="H23" s="33">
        <v>23964.93</v>
      </c>
      <c r="I23" s="33">
        <v>15181.93</v>
      </c>
      <c r="J23" s="33">
        <v>23100.53</v>
      </c>
      <c r="K23" s="33">
        <v>27779.21</v>
      </c>
      <c r="L23" s="33">
        <f t="shared" si="6"/>
        <v>306139.37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664.04</v>
      </c>
      <c r="C26" s="33">
        <v>447.39</v>
      </c>
      <c r="D26" s="33">
        <v>1449.08</v>
      </c>
      <c r="E26" s="33">
        <v>1173.33</v>
      </c>
      <c r="F26" s="33">
        <v>1201.47</v>
      </c>
      <c r="G26" s="33">
        <v>723.13</v>
      </c>
      <c r="H26" s="33">
        <v>517.73</v>
      </c>
      <c r="I26" s="33">
        <v>512.1</v>
      </c>
      <c r="J26" s="33">
        <v>627.46</v>
      </c>
      <c r="K26" s="33">
        <v>787.85</v>
      </c>
      <c r="L26" s="33">
        <f t="shared" si="6"/>
        <v>8103.580000000001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35372.87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f t="shared" si="6"/>
        <v>55053.54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-128956.79</v>
      </c>
      <c r="C32" s="33">
        <f t="shared" si="8"/>
        <v>-23258.4</v>
      </c>
      <c r="D32" s="33">
        <f t="shared" si="8"/>
        <v>-73185.2</v>
      </c>
      <c r="E32" s="33">
        <f t="shared" si="8"/>
        <v>1080362.01</v>
      </c>
      <c r="F32" s="33">
        <f t="shared" si="8"/>
        <v>1298072.8</v>
      </c>
      <c r="G32" s="33">
        <f t="shared" si="8"/>
        <v>-36726.799999999996</v>
      </c>
      <c r="H32" s="33">
        <f t="shared" si="8"/>
        <v>-21608.4</v>
      </c>
      <c r="I32" s="33">
        <f t="shared" si="8"/>
        <v>450391.29</v>
      </c>
      <c r="J32" s="33">
        <f t="shared" si="8"/>
        <v>-29167.6</v>
      </c>
      <c r="K32" s="33">
        <f t="shared" si="8"/>
        <v>-42649.2</v>
      </c>
      <c r="L32" s="33">
        <f aca="true" t="shared" si="9" ref="L32:L39">SUM(B32:K32)</f>
        <v>2473273.71</v>
      </c>
      <c r="M32"/>
    </row>
    <row r="33" spans="1:13" ht="18.75" customHeight="1">
      <c r="A33" s="27" t="s">
        <v>28</v>
      </c>
      <c r="B33" s="33">
        <f>B34+B35+B36+B37</f>
        <v>-20768</v>
      </c>
      <c r="C33" s="33">
        <f aca="true" t="shared" si="10" ref="C33:K33">C34+C35+C36+C37</f>
        <v>-23258.4</v>
      </c>
      <c r="D33" s="33">
        <f t="shared" si="10"/>
        <v>-71522</v>
      </c>
      <c r="E33" s="33">
        <f t="shared" si="10"/>
        <v>-47594.8</v>
      </c>
      <c r="F33" s="33">
        <f t="shared" si="10"/>
        <v>-45927.2</v>
      </c>
      <c r="G33" s="33">
        <f t="shared" si="10"/>
        <v>-36449.6</v>
      </c>
      <c r="H33" s="33">
        <f t="shared" si="10"/>
        <v>-21608.4</v>
      </c>
      <c r="I33" s="33">
        <f t="shared" si="10"/>
        <v>-35212.71</v>
      </c>
      <c r="J33" s="33">
        <f t="shared" si="10"/>
        <v>-29167.6</v>
      </c>
      <c r="K33" s="33">
        <f t="shared" si="10"/>
        <v>-42649.2</v>
      </c>
      <c r="L33" s="33">
        <f t="shared" si="9"/>
        <v>-374157.91000000003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-20768</v>
      </c>
      <c r="C34" s="33">
        <f t="shared" si="11"/>
        <v>-23258.4</v>
      </c>
      <c r="D34" s="33">
        <f t="shared" si="11"/>
        <v>-71522</v>
      </c>
      <c r="E34" s="33">
        <f t="shared" si="11"/>
        <v>-47594.8</v>
      </c>
      <c r="F34" s="33">
        <f t="shared" si="11"/>
        <v>-45927.2</v>
      </c>
      <c r="G34" s="33">
        <f t="shared" si="11"/>
        <v>-36449.6</v>
      </c>
      <c r="H34" s="33">
        <f t="shared" si="11"/>
        <v>-21608.4</v>
      </c>
      <c r="I34" s="33">
        <f t="shared" si="11"/>
        <v>-20011.2</v>
      </c>
      <c r="J34" s="33">
        <f t="shared" si="11"/>
        <v>-29167.6</v>
      </c>
      <c r="K34" s="33">
        <f t="shared" si="11"/>
        <v>-42649.2</v>
      </c>
      <c r="L34" s="33">
        <f t="shared" si="9"/>
        <v>-358956.4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-15201.51</v>
      </c>
      <c r="J37" s="17">
        <v>0</v>
      </c>
      <c r="K37" s="17">
        <v>0</v>
      </c>
      <c r="L37" s="33">
        <f t="shared" si="9"/>
        <v>-15201.51</v>
      </c>
      <c r="M37"/>
    </row>
    <row r="38" spans="1:13" s="36" customFormat="1" ht="18.75" customHeight="1">
      <c r="A38" s="27" t="s">
        <v>32</v>
      </c>
      <c r="B38" s="38">
        <f>SUM(B39:B50)</f>
        <v>-108188.79</v>
      </c>
      <c r="C38" s="38">
        <f aca="true" t="shared" si="12" ref="C38:K38">SUM(C39:C50)</f>
        <v>0</v>
      </c>
      <c r="D38" s="38">
        <f t="shared" si="12"/>
        <v>-1663.2</v>
      </c>
      <c r="E38" s="38">
        <f t="shared" si="12"/>
        <v>1127956.81</v>
      </c>
      <c r="F38" s="38">
        <f t="shared" si="12"/>
        <v>1344000</v>
      </c>
      <c r="G38" s="38">
        <f t="shared" si="12"/>
        <v>-277.2</v>
      </c>
      <c r="H38" s="38">
        <f t="shared" si="12"/>
        <v>0</v>
      </c>
      <c r="I38" s="38">
        <f t="shared" si="12"/>
        <v>485604</v>
      </c>
      <c r="J38" s="38">
        <f t="shared" si="12"/>
        <v>0</v>
      </c>
      <c r="K38" s="38">
        <f t="shared" si="12"/>
        <v>0</v>
      </c>
      <c r="L38" s="33">
        <f t="shared" si="9"/>
        <v>2847431.62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-475.2</v>
      </c>
      <c r="C43" s="17">
        <v>0</v>
      </c>
      <c r="D43" s="17">
        <v>-1663.2</v>
      </c>
      <c r="E43" s="17">
        <v>-3682.8</v>
      </c>
      <c r="F43" s="17">
        <v>0</v>
      </c>
      <c r="G43" s="17">
        <v>-277.2</v>
      </c>
      <c r="H43" s="17">
        <v>0</v>
      </c>
      <c r="I43" s="17">
        <v>-396</v>
      </c>
      <c r="J43" s="17">
        <v>0</v>
      </c>
      <c r="K43" s="17">
        <v>0</v>
      </c>
      <c r="L43" s="30">
        <f t="shared" si="13"/>
        <v>-6494.400000000001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701505.54</v>
      </c>
      <c r="C56" s="41">
        <f t="shared" si="16"/>
        <v>536284.5299999999</v>
      </c>
      <c r="D56" s="41">
        <f t="shared" si="16"/>
        <v>1741558.8200000003</v>
      </c>
      <c r="E56" s="41">
        <f t="shared" si="16"/>
        <v>2550622.1</v>
      </c>
      <c r="F56" s="41">
        <f t="shared" si="16"/>
        <v>2804519.89</v>
      </c>
      <c r="G56" s="41">
        <f t="shared" si="16"/>
        <v>869295.6299999999</v>
      </c>
      <c r="H56" s="41">
        <f t="shared" si="16"/>
        <v>626319.3600000001</v>
      </c>
      <c r="I56" s="41">
        <f t="shared" si="16"/>
        <v>1090296.57</v>
      </c>
      <c r="J56" s="41">
        <f t="shared" si="16"/>
        <v>758332.48</v>
      </c>
      <c r="K56" s="41">
        <f t="shared" si="16"/>
        <v>943125.4999999999</v>
      </c>
      <c r="L56" s="42">
        <f t="shared" si="14"/>
        <v>12621860.420000002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701505.54</v>
      </c>
      <c r="C62" s="41">
        <f aca="true" t="shared" si="18" ref="C62:J62">SUM(C63:C74)</f>
        <v>536284.53</v>
      </c>
      <c r="D62" s="41">
        <f t="shared" si="18"/>
        <v>1741558.82</v>
      </c>
      <c r="E62" s="41">
        <f t="shared" si="18"/>
        <v>2550622.1</v>
      </c>
      <c r="F62" s="41">
        <f t="shared" si="18"/>
        <v>2804519.89</v>
      </c>
      <c r="G62" s="41">
        <f t="shared" si="18"/>
        <v>869295.63</v>
      </c>
      <c r="H62" s="41">
        <f t="shared" si="18"/>
        <v>626319.36</v>
      </c>
      <c r="I62" s="41">
        <f>SUM(I63:I79)</f>
        <v>1090296.57</v>
      </c>
      <c r="J62" s="41">
        <f t="shared" si="18"/>
        <v>758332.48</v>
      </c>
      <c r="K62" s="41">
        <f>SUM(K63:K76)</f>
        <v>943125.5</v>
      </c>
      <c r="L62" s="46">
        <f>SUM(B62:K62)</f>
        <v>12621860.420000002</v>
      </c>
      <c r="M62" s="40"/>
    </row>
    <row r="63" spans="1:13" ht="18.75" customHeight="1">
      <c r="A63" s="47" t="s">
        <v>46</v>
      </c>
      <c r="B63" s="48">
        <v>701505.54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701505.54</v>
      </c>
      <c r="M63"/>
    </row>
    <row r="64" spans="1:13" ht="18.75" customHeight="1">
      <c r="A64" s="47" t="s">
        <v>55</v>
      </c>
      <c r="B64" s="17">
        <v>0</v>
      </c>
      <c r="C64" s="48">
        <v>469624.36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469624.36</v>
      </c>
      <c r="M64"/>
    </row>
    <row r="65" spans="1:13" ht="18.75" customHeight="1">
      <c r="A65" s="47" t="s">
        <v>56</v>
      </c>
      <c r="B65" s="17">
        <v>0</v>
      </c>
      <c r="C65" s="48">
        <v>66660.17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66660.17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1741558.82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1741558.82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2550622.1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2550622.1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2804519.89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2804519.89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869295.63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869295.63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626319.36</v>
      </c>
      <c r="I70" s="17">
        <v>0</v>
      </c>
      <c r="J70" s="17">
        <v>0</v>
      </c>
      <c r="K70" s="17">
        <v>0</v>
      </c>
      <c r="L70" s="46">
        <f t="shared" si="19"/>
        <v>626319.36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1090296.57</v>
      </c>
      <c r="J71" s="17">
        <v>0</v>
      </c>
      <c r="K71" s="17">
        <v>0</v>
      </c>
      <c r="L71" s="46">
        <f t="shared" si="19"/>
        <v>1090296.57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758332.48</v>
      </c>
      <c r="K72" s="17">
        <v>0</v>
      </c>
      <c r="L72" s="46">
        <f t="shared" si="19"/>
        <v>758332.48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557009.92</v>
      </c>
      <c r="L73" s="46">
        <f t="shared" si="19"/>
        <v>557009.92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386115.58</v>
      </c>
      <c r="L74" s="46">
        <f t="shared" si="19"/>
        <v>386115.58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2024-04-08T18:32:09Z</dcterms:modified>
  <cp:category/>
  <cp:version/>
  <cp:contentType/>
  <cp:contentStatus/>
</cp:coreProperties>
</file>