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<sst xmlns="http://schemas.openxmlformats.org/spreadsheetml/2006/main" count="88" uniqueCount="85">
  <si>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</si>
  <si>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</si>
  <si>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</si>
  <si>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</si>
  <si>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</si>
  <si>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</si>
  <si>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</si>
  <si>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</si>
  <si>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</si>
  <si>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</si>
  <si>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</si>
  <si>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</si>
  <si>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</si>
  <si>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</si>
  <si>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</si>
  <si>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</si>
  <si>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</si>
  <si>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</si>
  <si>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</si>
  <si>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</si>
  <si>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</si>
  <si>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</si>
  <si>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</si>
  <si>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</si>
  <si>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</si>
  <si>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</si>
  <si>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</si>
  <si>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</si>
  <si>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</si>
  <si>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</si>
  <si>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</si>
  <si>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</si>
  <si>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</si>
  <si>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</si>
  <si>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</si>
  <si>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</si>
  <si>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</si>
  <si>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</si>
  <si>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</si>
  <si>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</si>
  <si>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</si>
  <si>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</si>
  <si>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</si>
  <si>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</si>
  <si>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</si>
  <si>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</si>
  <si>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</si>
  <si>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</si>
  <si>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</si>
  <si>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</si>
  <si>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</si>
  <si>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</si>
  <si>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</si>
  <si>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</si>
  <si>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</si>
  <si>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</si>
  <si>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</si>
  <si>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</si>
  <si>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</si>
  <si>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</si>
  <si>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</si>
  <si>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</si>
  <si>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</si>
  <si>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</si>
  <si>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</si>
  <si>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</si>
  <si>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</si>
  <si>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</si>
  <si>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</si>
  <si>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</si>
  <si>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</si>
  <si>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</si>
  <si>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</si>
  <si>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</si>
  <si>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</si>
  <si>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</si>
  <si>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</si>
  <si>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</si>
  <si>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</si>
  <si>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</si>
  <si>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</si>
  <si>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</si>
  <si>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</si>
  <si>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</si>
  <si>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12/09/23 - VENCIMENTO 19/09/23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</si>
</sst>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753906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405664</v>
      </c>
      <c r="C7" s="9">
        <f t="shared" si="0"/>
        <v>283958</v>
      </c>
      <c r="D7" s="9">
        <f t="shared" si="0"/>
        <v>256553</v>
      </c>
      <c r="E7" s="9">
        <f t="shared" si="0"/>
        <v>75101</v>
      </c>
      <c r="F7" s="9">
        <f t="shared" si="0"/>
        <v>253474</v>
      </c>
      <c r="G7" s="9">
        <f t="shared" si="0"/>
        <v>391020</v>
      </c>
      <c r="H7" s="9">
        <f t="shared" si="0"/>
        <v>46067</v>
      </c>
      <c r="I7" s="9">
        <f t="shared" si="0"/>
        <v>318989</v>
      </c>
      <c r="J7" s="9">
        <f t="shared" si="0"/>
        <v>226800</v>
      </c>
      <c r="K7" s="9">
        <f t="shared" si="0"/>
        <v>355642</v>
      </c>
      <c r="L7" s="9">
        <f t="shared" si="0"/>
        <v>273899</v>
      </c>
      <c r="M7" s="9">
        <f t="shared" si="0"/>
        <v>139208</v>
      </c>
      <c r="N7" s="9">
        <f t="shared" si="0"/>
        <v>92048</v>
      </c>
      <c r="O7" s="9">
        <f t="shared" si="0"/>
        <v>3118423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9659</v>
      </c>
      <c r="C8" s="11">
        <f t="shared" si="1"/>
        <v>9844</v>
      </c>
      <c r="D8" s="11">
        <f t="shared" si="1"/>
        <v>5780</v>
      </c>
      <c r="E8" s="11">
        <f t="shared" si="1"/>
        <v>1854</v>
      </c>
      <c r="F8" s="11">
        <f t="shared" si="1"/>
        <v>6000</v>
      </c>
      <c r="G8" s="11">
        <f t="shared" si="1"/>
        <v>12151</v>
      </c>
      <c r="H8" s="11">
        <f t="shared" si="1"/>
        <v>1619</v>
      </c>
      <c r="I8" s="11">
        <f t="shared" si="1"/>
        <v>13770</v>
      </c>
      <c r="J8" s="11">
        <f t="shared" si="1"/>
        <v>7953</v>
      </c>
      <c r="K8" s="11">
        <f t="shared" si="1"/>
        <v>3808</v>
      </c>
      <c r="L8" s="11">
        <f t="shared" si="1"/>
        <v>3630</v>
      </c>
      <c r="M8" s="11">
        <f t="shared" si="1"/>
        <v>5252</v>
      </c>
      <c r="N8" s="11">
        <f t="shared" si="1"/>
        <v>3671</v>
      </c>
      <c r="O8" s="11">
        <f t="shared" si="1"/>
        <v>84991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9659</v>
      </c>
      <c r="C9" s="11">
        <v>9844</v>
      </c>
      <c r="D9" s="11">
        <v>5780</v>
      </c>
      <c r="E9" s="11">
        <v>1854</v>
      </c>
      <c r="F9" s="11">
        <v>6000</v>
      </c>
      <c r="G9" s="11">
        <v>12151</v>
      </c>
      <c r="H9" s="11">
        <v>1619</v>
      </c>
      <c r="I9" s="11">
        <v>13770</v>
      </c>
      <c r="J9" s="11">
        <v>7953</v>
      </c>
      <c r="K9" s="11">
        <v>3808</v>
      </c>
      <c r="L9" s="11">
        <v>3630</v>
      </c>
      <c r="M9" s="11">
        <v>5252</v>
      </c>
      <c r="N9" s="11">
        <v>3665</v>
      </c>
      <c r="O9" s="11">
        <f>SUM(B9:N9)</f>
        <v>84985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6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396005</v>
      </c>
      <c r="C11" s="13">
        <v>274114</v>
      </c>
      <c r="D11" s="13">
        <v>250773</v>
      </c>
      <c r="E11" s="13">
        <v>73247</v>
      </c>
      <c r="F11" s="13">
        <v>247474</v>
      </c>
      <c r="G11" s="13">
        <v>378869</v>
      </c>
      <c r="H11" s="13">
        <v>44448</v>
      </c>
      <c r="I11" s="13">
        <v>305219</v>
      </c>
      <c r="J11" s="13">
        <v>218847</v>
      </c>
      <c r="K11" s="13">
        <v>351834</v>
      </c>
      <c r="L11" s="13">
        <v>270269</v>
      </c>
      <c r="M11" s="13">
        <v>133956</v>
      </c>
      <c r="N11" s="13">
        <v>88377</v>
      </c>
      <c r="O11" s="11">
        <f>SUM(B11:N11)</f>
        <v>3033432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28437</v>
      </c>
      <c r="C12" s="13">
        <v>25267</v>
      </c>
      <c r="D12" s="13">
        <v>19167</v>
      </c>
      <c r="E12" s="13">
        <v>7762</v>
      </c>
      <c r="F12" s="13">
        <v>22442</v>
      </c>
      <c r="G12" s="13">
        <v>36728</v>
      </c>
      <c r="H12" s="13">
        <v>4673</v>
      </c>
      <c r="I12" s="13">
        <v>29726</v>
      </c>
      <c r="J12" s="13">
        <v>18874</v>
      </c>
      <c r="K12" s="13">
        <v>24116</v>
      </c>
      <c r="L12" s="13">
        <v>18559</v>
      </c>
      <c r="M12" s="13">
        <v>7096</v>
      </c>
      <c r="N12" s="13">
        <v>3944</v>
      </c>
      <c r="O12" s="11">
        <f>SUM(B12:N12)</f>
        <v>246791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367568</v>
      </c>
      <c r="C13" s="15">
        <f t="shared" si="2"/>
        <v>248847</v>
      </c>
      <c r="D13" s="15">
        <f t="shared" si="2"/>
        <v>231606</v>
      </c>
      <c r="E13" s="15">
        <f t="shared" si="2"/>
        <v>65485</v>
      </c>
      <c r="F13" s="15">
        <f t="shared" si="2"/>
        <v>225032</v>
      </c>
      <c r="G13" s="15">
        <f t="shared" si="2"/>
        <v>342141</v>
      </c>
      <c r="H13" s="15">
        <f t="shared" si="2"/>
        <v>39775</v>
      </c>
      <c r="I13" s="15">
        <f t="shared" si="2"/>
        <v>275493</v>
      </c>
      <c r="J13" s="15">
        <f t="shared" si="2"/>
        <v>199973</v>
      </c>
      <c r="K13" s="15">
        <f t="shared" si="2"/>
        <v>327718</v>
      </c>
      <c r="L13" s="15">
        <f t="shared" si="2"/>
        <v>251710</v>
      </c>
      <c r="M13" s="15">
        <f t="shared" si="2"/>
        <v>126860</v>
      </c>
      <c r="N13" s="15">
        <f t="shared" si="2"/>
        <v>84433</v>
      </c>
      <c r="O13" s="11">
        <f>SUM(B13:N13)</f>
        <v>2786641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1.178773838214861</v>
      </c>
      <c r="C18" s="19">
        <v>1.211616805910225</v>
      </c>
      <c r="D18" s="19">
        <v>1.343766959301975</v>
      </c>
      <c r="E18" s="19">
        <v>0.808076597194788</v>
      </c>
      <c r="F18" s="19">
        <v>1.258383754929224</v>
      </c>
      <c r="G18" s="19">
        <v>1.395759327168806</v>
      </c>
      <c r="H18" s="19">
        <v>1.597390791393616</v>
      </c>
      <c r="I18" s="19">
        <v>1.099237347040773</v>
      </c>
      <c r="J18" s="19">
        <v>1.316809232337684</v>
      </c>
      <c r="K18" s="19">
        <v>1.174116282137096</v>
      </c>
      <c r="L18" s="19">
        <v>1.218377400753183</v>
      </c>
      <c r="M18" s="19">
        <v>1.1797937481996</v>
      </c>
      <c r="N18" s="19">
        <v>1.025782062817665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1535530.15</v>
      </c>
      <c r="C20" s="24">
        <f t="shared" si="3"/>
        <v>1115974.51</v>
      </c>
      <c r="D20" s="24">
        <f t="shared" si="3"/>
        <v>979179.3900000001</v>
      </c>
      <c r="E20" s="24">
        <f t="shared" si="3"/>
        <v>298422.5</v>
      </c>
      <c r="F20" s="24">
        <f t="shared" si="3"/>
        <v>1053845.0699999998</v>
      </c>
      <c r="G20" s="24">
        <f t="shared" si="3"/>
        <v>1494235.22</v>
      </c>
      <c r="H20" s="24">
        <f t="shared" si="3"/>
        <v>271392.05</v>
      </c>
      <c r="I20" s="24">
        <f t="shared" si="3"/>
        <v>1147950.1099999996</v>
      </c>
      <c r="J20" s="24">
        <f t="shared" si="3"/>
        <v>971973.9400000001</v>
      </c>
      <c r="K20" s="24">
        <f t="shared" si="3"/>
        <v>1296772.59</v>
      </c>
      <c r="L20" s="24">
        <f t="shared" si="3"/>
        <v>1186672.24</v>
      </c>
      <c r="M20" s="24">
        <f t="shared" si="3"/>
        <v>675009.5600000002</v>
      </c>
      <c r="N20" s="24">
        <f t="shared" si="3"/>
        <v>347412.76</v>
      </c>
      <c r="O20" s="24">
        <f>O21+O22+O23+O24+O25+O26+O27+O28+O29</f>
        <v>12374370.090000002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1189041.75</v>
      </c>
      <c r="C21" s="28">
        <f aca="true" t="shared" si="4" ref="C21:N21">ROUND((C15+C16)*C7,2)</f>
        <v>859824.82</v>
      </c>
      <c r="D21" s="28">
        <f t="shared" si="4"/>
        <v>681302.15</v>
      </c>
      <c r="E21" s="28">
        <f t="shared" si="4"/>
        <v>340710.71</v>
      </c>
      <c r="F21" s="28">
        <f t="shared" si="4"/>
        <v>780192.97</v>
      </c>
      <c r="G21" s="28">
        <f t="shared" si="4"/>
        <v>990297.25</v>
      </c>
      <c r="H21" s="28">
        <f t="shared" si="4"/>
        <v>156646.23</v>
      </c>
      <c r="I21" s="28">
        <f t="shared" si="4"/>
        <v>959104.23</v>
      </c>
      <c r="J21" s="28">
        <f t="shared" si="4"/>
        <v>685888.56</v>
      </c>
      <c r="K21" s="28">
        <f t="shared" si="4"/>
        <v>1016602.66</v>
      </c>
      <c r="L21" s="28">
        <f t="shared" si="4"/>
        <v>891486.47</v>
      </c>
      <c r="M21" s="28">
        <f t="shared" si="4"/>
        <v>522823.49</v>
      </c>
      <c r="N21" s="28">
        <f t="shared" si="4"/>
        <v>312272.84</v>
      </c>
      <c r="O21" s="28">
        <f aca="true" t="shared" si="5" ref="O21:O29">SUM(B21:N21)</f>
        <v>9386194.13</v>
      </c>
    </row>
    <row r="22" spans="1:23" ht="18.75" customHeight="1">
      <c r="A22" s="26" t="s">
        <v>33</v>
      </c>
      <c r="B22" s="28">
        <f>IF(B18&lt;&gt;0,ROUND((B18-1)*B21,2),0)</f>
        <v>212569.56</v>
      </c>
      <c r="C22" s="28">
        <f aca="true" t="shared" si="6" ref="C22:N22">IF(C18&lt;&gt;0,ROUND((C18-1)*C21,2),0)</f>
        <v>181953.38</v>
      </c>
      <c r="D22" s="28">
        <f t="shared" si="6"/>
        <v>234209.17</v>
      </c>
      <c r="E22" s="28">
        <f t="shared" si="6"/>
        <v>-65390.36</v>
      </c>
      <c r="F22" s="28">
        <f t="shared" si="6"/>
        <v>201589.19</v>
      </c>
      <c r="G22" s="28">
        <f t="shared" si="6"/>
        <v>391919.37</v>
      </c>
      <c r="H22" s="28">
        <f t="shared" si="6"/>
        <v>93579.02</v>
      </c>
      <c r="I22" s="28">
        <f t="shared" si="6"/>
        <v>95178.96</v>
      </c>
      <c r="J22" s="28">
        <f t="shared" si="6"/>
        <v>217295.83</v>
      </c>
      <c r="K22" s="28">
        <f t="shared" si="6"/>
        <v>177007.08</v>
      </c>
      <c r="L22" s="28">
        <f t="shared" si="6"/>
        <v>194680.5</v>
      </c>
      <c r="M22" s="28">
        <f t="shared" si="6"/>
        <v>94000.39</v>
      </c>
      <c r="N22" s="28">
        <f t="shared" si="6"/>
        <v>8051.04</v>
      </c>
      <c r="O22" s="28">
        <f t="shared" si="5"/>
        <v>2036643.1300000001</v>
      </c>
      <c r="W22" s="51"/>
    </row>
    <row r="23" spans="1:15" ht="18.75" customHeight="1">
      <c r="A23" s="26" t="s">
        <v>34</v>
      </c>
      <c r="B23" s="28">
        <v>67330.47</v>
      </c>
      <c r="C23" s="28">
        <v>44208.83</v>
      </c>
      <c r="D23" s="28">
        <v>31685.02</v>
      </c>
      <c r="E23" s="28">
        <v>11804.95</v>
      </c>
      <c r="F23" s="28">
        <v>40833.52</v>
      </c>
      <c r="G23" s="28">
        <v>65569.63</v>
      </c>
      <c r="H23" s="28">
        <v>6492.9</v>
      </c>
      <c r="I23" s="28">
        <v>46149.14</v>
      </c>
      <c r="J23" s="28">
        <v>38367.87</v>
      </c>
      <c r="K23" s="28">
        <v>57878.8</v>
      </c>
      <c r="L23" s="28">
        <v>55506.22</v>
      </c>
      <c r="M23" s="28">
        <v>26067.51</v>
      </c>
      <c r="N23" s="28">
        <v>16094.13</v>
      </c>
      <c r="O23" s="28">
        <f t="shared" si="5"/>
        <v>507988.99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1173.33</v>
      </c>
      <c r="C26" s="28">
        <v>869.45</v>
      </c>
      <c r="D26" s="28">
        <v>756.9</v>
      </c>
      <c r="E26" s="28">
        <v>230.73</v>
      </c>
      <c r="F26" s="28">
        <v>815.99</v>
      </c>
      <c r="G26" s="28">
        <v>1156.45</v>
      </c>
      <c r="H26" s="28">
        <v>205.4</v>
      </c>
      <c r="I26" s="28">
        <v>880.7</v>
      </c>
      <c r="J26" s="28">
        <v>751.27</v>
      </c>
      <c r="K26" s="28">
        <v>998.88</v>
      </c>
      <c r="L26" s="28">
        <v>911.65</v>
      </c>
      <c r="M26" s="28">
        <v>514.91</v>
      </c>
      <c r="N26" s="28">
        <v>270.11</v>
      </c>
      <c r="O26" s="28">
        <f t="shared" si="5"/>
        <v>9535.77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683.2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-42499.6</v>
      </c>
      <c r="C31" s="28">
        <f aca="true" t="shared" si="7" ref="C31:O31">+C32+C34+C47+C48+C49+C54-C55</f>
        <v>-43313.6</v>
      </c>
      <c r="D31" s="28">
        <f t="shared" si="7"/>
        <v>-25432</v>
      </c>
      <c r="E31" s="28">
        <f t="shared" si="7"/>
        <v>-8157.6</v>
      </c>
      <c r="F31" s="28">
        <f t="shared" si="7"/>
        <v>-26400</v>
      </c>
      <c r="G31" s="28">
        <f t="shared" si="7"/>
        <v>-53464.4</v>
      </c>
      <c r="H31" s="28">
        <f t="shared" si="7"/>
        <v>-14893.61</v>
      </c>
      <c r="I31" s="28">
        <f t="shared" si="7"/>
        <v>-60588</v>
      </c>
      <c r="J31" s="28">
        <f t="shared" si="7"/>
        <v>-34993.2</v>
      </c>
      <c r="K31" s="28">
        <f t="shared" si="7"/>
        <v>1108244.8</v>
      </c>
      <c r="L31" s="28">
        <f t="shared" si="7"/>
        <v>1019028</v>
      </c>
      <c r="M31" s="28">
        <f t="shared" si="7"/>
        <v>-23108.8</v>
      </c>
      <c r="N31" s="28">
        <f t="shared" si="7"/>
        <v>-16126</v>
      </c>
      <c r="O31" s="28">
        <f t="shared" si="7"/>
        <v>1778295.9900000002</v>
      </c>
    </row>
    <row r="32" spans="1:15" ht="18.75" customHeight="1">
      <c r="A32" s="26" t="s">
        <v>38</v>
      </c>
      <c r="B32" s="29">
        <f>+B33</f>
        <v>-42499.6</v>
      </c>
      <c r="C32" s="29">
        <f>+C33</f>
        <v>-43313.6</v>
      </c>
      <c r="D32" s="29">
        <f aca="true" t="shared" si="8" ref="D32:O32">+D33</f>
        <v>-25432</v>
      </c>
      <c r="E32" s="29">
        <f t="shared" si="8"/>
        <v>-8157.6</v>
      </c>
      <c r="F32" s="29">
        <f t="shared" si="8"/>
        <v>-26400</v>
      </c>
      <c r="G32" s="29">
        <f t="shared" si="8"/>
        <v>-53464.4</v>
      </c>
      <c r="H32" s="29">
        <f t="shared" si="8"/>
        <v>-7123.6</v>
      </c>
      <c r="I32" s="29">
        <f t="shared" si="8"/>
        <v>-60588</v>
      </c>
      <c r="J32" s="29">
        <f t="shared" si="8"/>
        <v>-34993.2</v>
      </c>
      <c r="K32" s="29">
        <f t="shared" si="8"/>
        <v>-16755.2</v>
      </c>
      <c r="L32" s="29">
        <f t="shared" si="8"/>
        <v>-15972</v>
      </c>
      <c r="M32" s="29">
        <f t="shared" si="8"/>
        <v>-23108.8</v>
      </c>
      <c r="N32" s="29">
        <f t="shared" si="8"/>
        <v>-16126</v>
      </c>
      <c r="O32" s="29">
        <f t="shared" si="8"/>
        <v>-373934</v>
      </c>
    </row>
    <row r="33" spans="1:26" ht="18.75" customHeight="1">
      <c r="A33" s="27" t="s">
        <v>39</v>
      </c>
      <c r="B33" s="16">
        <f>ROUND((-B9)*$G$3,2)</f>
        <v>-42499.6</v>
      </c>
      <c r="C33" s="16">
        <f aca="true" t="shared" si="9" ref="C33:N33">ROUND((-C9)*$G$3,2)</f>
        <v>-43313.6</v>
      </c>
      <c r="D33" s="16">
        <f t="shared" si="9"/>
        <v>-25432</v>
      </c>
      <c r="E33" s="16">
        <f t="shared" si="9"/>
        <v>-8157.6</v>
      </c>
      <c r="F33" s="16">
        <f t="shared" si="9"/>
        <v>-26400</v>
      </c>
      <c r="G33" s="16">
        <f t="shared" si="9"/>
        <v>-53464.4</v>
      </c>
      <c r="H33" s="16">
        <f t="shared" si="9"/>
        <v>-7123.6</v>
      </c>
      <c r="I33" s="16">
        <f t="shared" si="9"/>
        <v>-60588</v>
      </c>
      <c r="J33" s="16">
        <f t="shared" si="9"/>
        <v>-34993.2</v>
      </c>
      <c r="K33" s="16">
        <f t="shared" si="9"/>
        <v>-16755.2</v>
      </c>
      <c r="L33" s="16">
        <f t="shared" si="9"/>
        <v>-15972</v>
      </c>
      <c r="M33" s="16">
        <f t="shared" si="9"/>
        <v>-23108.8</v>
      </c>
      <c r="N33" s="16">
        <f t="shared" si="9"/>
        <v>-16126</v>
      </c>
      <c r="O33" s="30">
        <f aca="true" t="shared" si="10" ref="O33:O55">SUM(B33:N33)</f>
        <v>-373934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-7770.01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2152229.99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-7770.01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-7770.01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1493030.5499999998</v>
      </c>
      <c r="C53" s="34">
        <f aca="true" t="shared" si="13" ref="C53:N53">+C20+C31</f>
        <v>1072660.91</v>
      </c>
      <c r="D53" s="34">
        <f t="shared" si="13"/>
        <v>953747.3900000001</v>
      </c>
      <c r="E53" s="34">
        <f t="shared" si="13"/>
        <v>290264.9</v>
      </c>
      <c r="F53" s="34">
        <f t="shared" si="13"/>
        <v>1027445.0699999998</v>
      </c>
      <c r="G53" s="34">
        <f t="shared" si="13"/>
        <v>1440770.82</v>
      </c>
      <c r="H53" s="34">
        <f t="shared" si="13"/>
        <v>256498.44</v>
      </c>
      <c r="I53" s="34">
        <f t="shared" si="13"/>
        <v>1087362.1099999996</v>
      </c>
      <c r="J53" s="34">
        <f t="shared" si="13"/>
        <v>936980.7400000001</v>
      </c>
      <c r="K53" s="34">
        <f t="shared" si="13"/>
        <v>2405017.39</v>
      </c>
      <c r="L53" s="34">
        <f t="shared" si="13"/>
        <v>2205700.24</v>
      </c>
      <c r="M53" s="34">
        <f t="shared" si="13"/>
        <v>651900.7600000001</v>
      </c>
      <c r="N53" s="34">
        <f t="shared" si="13"/>
        <v>331286.76</v>
      </c>
      <c r="O53" s="34">
        <f>SUM(B53:N53)</f>
        <v>14152666.08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1493030.54</v>
      </c>
      <c r="C59" s="42">
        <f t="shared" si="14"/>
        <v>1072660.92</v>
      </c>
      <c r="D59" s="42">
        <f t="shared" si="14"/>
        <v>953747.38</v>
      </c>
      <c r="E59" s="42">
        <f t="shared" si="14"/>
        <v>290264.9</v>
      </c>
      <c r="F59" s="42">
        <f t="shared" si="14"/>
        <v>1027445.07</v>
      </c>
      <c r="G59" s="42">
        <f t="shared" si="14"/>
        <v>1440770.82</v>
      </c>
      <c r="H59" s="42">
        <f t="shared" si="14"/>
        <v>256498.43</v>
      </c>
      <c r="I59" s="42">
        <f t="shared" si="14"/>
        <v>1087362.11</v>
      </c>
      <c r="J59" s="42">
        <f t="shared" si="14"/>
        <v>936980.73</v>
      </c>
      <c r="K59" s="42">
        <f t="shared" si="14"/>
        <v>2405017.38</v>
      </c>
      <c r="L59" s="42">
        <f t="shared" si="14"/>
        <v>2205700.23</v>
      </c>
      <c r="M59" s="42">
        <f t="shared" si="14"/>
        <v>651900.76</v>
      </c>
      <c r="N59" s="42">
        <f t="shared" si="14"/>
        <v>331286.76</v>
      </c>
      <c r="O59" s="34">
        <f t="shared" si="14"/>
        <v>14152666.03</v>
      </c>
      <c r="Q59"/>
    </row>
    <row r="60" spans="1:18" ht="18.75" customHeight="1">
      <c r="A60" s="26" t="s">
        <v>54</v>
      </c>
      <c r="B60" s="42">
        <v>1220801.27</v>
      </c>
      <c r="C60" s="42">
        <v>761307.87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1982109.1400000001</v>
      </c>
      <c r="P60"/>
      <c r="Q60"/>
      <c r="R60" s="41"/>
    </row>
    <row r="61" spans="1:16" ht="18.75" customHeight="1">
      <c r="A61" s="26" t="s">
        <v>55</v>
      </c>
      <c r="B61" s="42">
        <v>272229.27</v>
      </c>
      <c r="C61" s="42">
        <v>311353.05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583582.3200000001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953747.38</v>
      </c>
      <c r="E62" s="43">
        <v>0</v>
      </c>
      <c r="F62" s="43">
        <v>0</v>
      </c>
      <c r="G62" s="43">
        <v>0</v>
      </c>
      <c r="H62" s="42">
        <v>256498.43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1210245.81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290264.9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290264.9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1027445.07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1027445.07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1440770.82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1440770.82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1087362.11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1087362.11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936980.73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936980.73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2405017.38</v>
      </c>
      <c r="L68" s="29">
        <v>2205700.23</v>
      </c>
      <c r="M68" s="43">
        <v>0</v>
      </c>
      <c r="N68" s="43">
        <v>0</v>
      </c>
      <c r="O68" s="34">
        <f t="shared" si="15"/>
        <v>4610717.609999999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651900.76</v>
      </c>
      <c r="N69" s="43">
        <v>0</v>
      </c>
      <c r="O69" s="34">
        <f t="shared" si="15"/>
        <v>651900.76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331286.76</v>
      </c>
      <c r="O70" s="46">
        <f t="shared" si="15"/>
        <v>331286.76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2023-09-18T19:46:55Z</dcterms:modified>
  <cp:category/>
  <cp:version/>
  <cp:contentType/>
  <cp:contentStatus/>
</cp:coreProperties>
</file>