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<sst xmlns="http://schemas.openxmlformats.org/spreadsheetml/2006/main" count="88" uniqueCount="85">
  <si>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</si>
  <si>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</si>
  <si>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</si>
  <si>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</si>
  <si>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</si>
  <si>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</si>
  <si>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</si>
  <si>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</si>
  <si>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</si>
  <si>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</si>
  <si>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</si>
  <si>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</si>
  <si>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</si>
  <si>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</si>
  <si>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</si>
  <si>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</si>
  <si>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</si>
  <si>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</si>
  <si>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</si>
  <si>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</si>
  <si>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</si>
  <si>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</si>
  <si>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</si>
  <si>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</si>
  <si>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</si>
  <si>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</si>
  <si>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</si>
  <si>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</si>
  <si>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</si>
  <si>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</si>
  <si>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</si>
  <si>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</si>
  <si>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</si>
  <si>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</si>
  <si>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</si>
  <si>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</si>
  <si>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</si>
  <si>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</si>
  <si>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</si>
  <si>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</si>
  <si>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</si>
  <si>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</si>
  <si>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</si>
  <si>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</si>
  <si>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</si>
  <si>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</si>
  <si>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</si>
  <si>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</si>
  <si>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</si>
  <si>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</si>
  <si>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</si>
  <si>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</si>
  <si>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</si>
  <si>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</si>
  <si>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</si>
  <si>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</si>
  <si>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</si>
  <si>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</si>
  <si>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</si>
  <si>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</si>
  <si>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</si>
  <si>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</si>
  <si>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</si>
  <si>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</si>
  <si>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</si>
  <si>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</si>
  <si>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</si>
  <si>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</si>
  <si>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</si>
  <si>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</si>
  <si>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</si>
  <si>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</si>
  <si>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</si>
  <si>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</si>
  <si>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</si>
  <si>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</si>
  <si>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</si>
  <si>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</si>
  <si>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</si>
  <si>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</si>
  <si>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</si>
  <si>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</si>
  <si>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</si>
  <si>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</si>
  <si>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11/09/23 - VENCIMENTO 18/09/23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</si>
</sst>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503906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402037</v>
      </c>
      <c r="C7" s="9">
        <f t="shared" si="0"/>
        <v>274082</v>
      </c>
      <c r="D7" s="9">
        <f t="shared" si="0"/>
        <v>253041</v>
      </c>
      <c r="E7" s="9">
        <f t="shared" si="0"/>
        <v>50087</v>
      </c>
      <c r="F7" s="9">
        <f t="shared" si="0"/>
        <v>240865</v>
      </c>
      <c r="G7" s="9">
        <f t="shared" si="0"/>
        <v>366291</v>
      </c>
      <c r="H7" s="9">
        <f t="shared" si="0"/>
        <v>44508</v>
      </c>
      <c r="I7" s="9">
        <f t="shared" si="0"/>
        <v>281590</v>
      </c>
      <c r="J7" s="9">
        <f t="shared" si="0"/>
        <v>220118</v>
      </c>
      <c r="K7" s="9">
        <f t="shared" si="0"/>
        <v>348459</v>
      </c>
      <c r="L7" s="9">
        <f t="shared" si="0"/>
        <v>260523</v>
      </c>
      <c r="M7" s="9">
        <f t="shared" si="0"/>
        <v>135321</v>
      </c>
      <c r="N7" s="9">
        <f t="shared" si="0"/>
        <v>87834</v>
      </c>
      <c r="O7" s="9">
        <f t="shared" si="0"/>
        <v>2964756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10485</v>
      </c>
      <c r="C8" s="11">
        <f t="shared" si="1"/>
        <v>10541</v>
      </c>
      <c r="D8" s="11">
        <f t="shared" si="1"/>
        <v>6569</v>
      </c>
      <c r="E8" s="11">
        <f t="shared" si="1"/>
        <v>1385</v>
      </c>
      <c r="F8" s="11">
        <f t="shared" si="1"/>
        <v>6427</v>
      </c>
      <c r="G8" s="11">
        <f t="shared" si="1"/>
        <v>12702</v>
      </c>
      <c r="H8" s="11">
        <f t="shared" si="1"/>
        <v>1660</v>
      </c>
      <c r="I8" s="11">
        <f t="shared" si="1"/>
        <v>12853</v>
      </c>
      <c r="J8" s="11">
        <f t="shared" si="1"/>
        <v>8377</v>
      </c>
      <c r="K8" s="11">
        <f t="shared" si="1"/>
        <v>3876</v>
      </c>
      <c r="L8" s="11">
        <f t="shared" si="1"/>
        <v>3863</v>
      </c>
      <c r="M8" s="11">
        <f t="shared" si="1"/>
        <v>5728</v>
      </c>
      <c r="N8" s="11">
        <f t="shared" si="1"/>
        <v>3740</v>
      </c>
      <c r="O8" s="11">
        <f t="shared" si="1"/>
        <v>88206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10485</v>
      </c>
      <c r="C9" s="11">
        <v>10541</v>
      </c>
      <c r="D9" s="11">
        <v>6569</v>
      </c>
      <c r="E9" s="11">
        <v>1385</v>
      </c>
      <c r="F9" s="11">
        <v>6427</v>
      </c>
      <c r="G9" s="11">
        <v>12702</v>
      </c>
      <c r="H9" s="11">
        <v>1660</v>
      </c>
      <c r="I9" s="11">
        <v>12853</v>
      </c>
      <c r="J9" s="11">
        <v>8377</v>
      </c>
      <c r="K9" s="11">
        <v>3876</v>
      </c>
      <c r="L9" s="11">
        <v>3863</v>
      </c>
      <c r="M9" s="11">
        <v>5728</v>
      </c>
      <c r="N9" s="11">
        <v>3728</v>
      </c>
      <c r="O9" s="11">
        <f>SUM(B9:N9)</f>
        <v>88194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12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391552</v>
      </c>
      <c r="C11" s="13">
        <v>263541</v>
      </c>
      <c r="D11" s="13">
        <v>246472</v>
      </c>
      <c r="E11" s="13">
        <v>48702</v>
      </c>
      <c r="F11" s="13">
        <v>234438</v>
      </c>
      <c r="G11" s="13">
        <v>353589</v>
      </c>
      <c r="H11" s="13">
        <v>42848</v>
      </c>
      <c r="I11" s="13">
        <v>268737</v>
      </c>
      <c r="J11" s="13">
        <v>211741</v>
      </c>
      <c r="K11" s="13">
        <v>344583</v>
      </c>
      <c r="L11" s="13">
        <v>256660</v>
      </c>
      <c r="M11" s="13">
        <v>129593</v>
      </c>
      <c r="N11" s="13">
        <v>84094</v>
      </c>
      <c r="O11" s="11">
        <f>SUM(B11:N11)</f>
        <v>2876550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29381</v>
      </c>
      <c r="C12" s="13">
        <v>24700</v>
      </c>
      <c r="D12" s="13">
        <v>19942</v>
      </c>
      <c r="E12" s="13">
        <v>5026</v>
      </c>
      <c r="F12" s="13">
        <v>22438</v>
      </c>
      <c r="G12" s="13">
        <v>36567</v>
      </c>
      <c r="H12" s="13">
        <v>4580</v>
      </c>
      <c r="I12" s="13">
        <v>27333</v>
      </c>
      <c r="J12" s="13">
        <v>19259</v>
      </c>
      <c r="K12" s="13">
        <v>24715</v>
      </c>
      <c r="L12" s="13">
        <v>18413</v>
      </c>
      <c r="M12" s="13">
        <v>7024</v>
      </c>
      <c r="N12" s="13">
        <v>3877</v>
      </c>
      <c r="O12" s="11">
        <f>SUM(B12:N12)</f>
        <v>243255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362171</v>
      </c>
      <c r="C13" s="15">
        <f t="shared" si="2"/>
        <v>238841</v>
      </c>
      <c r="D13" s="15">
        <f t="shared" si="2"/>
        <v>226530</v>
      </c>
      <c r="E13" s="15">
        <f t="shared" si="2"/>
        <v>43676</v>
      </c>
      <c r="F13" s="15">
        <f t="shared" si="2"/>
        <v>212000</v>
      </c>
      <c r="G13" s="15">
        <f t="shared" si="2"/>
        <v>317022</v>
      </c>
      <c r="H13" s="15">
        <f t="shared" si="2"/>
        <v>38268</v>
      </c>
      <c r="I13" s="15">
        <f t="shared" si="2"/>
        <v>241404</v>
      </c>
      <c r="J13" s="15">
        <f t="shared" si="2"/>
        <v>192482</v>
      </c>
      <c r="K13" s="15">
        <f t="shared" si="2"/>
        <v>319868</v>
      </c>
      <c r="L13" s="15">
        <f t="shared" si="2"/>
        <v>238247</v>
      </c>
      <c r="M13" s="15">
        <f t="shared" si="2"/>
        <v>122569</v>
      </c>
      <c r="N13" s="15">
        <f t="shared" si="2"/>
        <v>80217</v>
      </c>
      <c r="O13" s="11">
        <f>SUM(B13:N13)</f>
        <v>2633295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1.189776382632549</v>
      </c>
      <c r="C18" s="19">
        <v>1.241442286994623</v>
      </c>
      <c r="D18" s="19">
        <v>1.355359859394574</v>
      </c>
      <c r="E18" s="19">
        <v>1.091491293135362</v>
      </c>
      <c r="F18" s="19">
        <v>1.316773008894863</v>
      </c>
      <c r="G18" s="19">
        <v>1.474588422437375</v>
      </c>
      <c r="H18" s="19">
        <v>1.634111428090095</v>
      </c>
      <c r="I18" s="19">
        <v>1.228006024028434</v>
      </c>
      <c r="J18" s="19">
        <v>1.349378904645098</v>
      </c>
      <c r="K18" s="19">
        <v>1.192857638682149</v>
      </c>
      <c r="L18" s="19">
        <v>1.260549703418306</v>
      </c>
      <c r="M18" s="19">
        <v>1.204308384318339</v>
      </c>
      <c r="N18" s="19">
        <v>1.066889779871572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1536236.7599999998</v>
      </c>
      <c r="C20" s="24">
        <f t="shared" si="3"/>
        <v>1103790.83</v>
      </c>
      <c r="D20" s="24">
        <f t="shared" si="3"/>
        <v>974438.5200000001</v>
      </c>
      <c r="E20" s="24">
        <f t="shared" si="3"/>
        <v>270952.83</v>
      </c>
      <c r="F20" s="24">
        <f t="shared" si="3"/>
        <v>1048616.9</v>
      </c>
      <c r="G20" s="24">
        <f t="shared" si="3"/>
        <v>1479738.99</v>
      </c>
      <c r="H20" s="24">
        <f t="shared" si="3"/>
        <v>268648.13</v>
      </c>
      <c r="I20" s="24">
        <f t="shared" si="3"/>
        <v>1133565.69</v>
      </c>
      <c r="J20" s="24">
        <f t="shared" si="3"/>
        <v>966182.36</v>
      </c>
      <c r="K20" s="24">
        <f t="shared" si="3"/>
        <v>1291245.32</v>
      </c>
      <c r="L20" s="24">
        <f t="shared" si="3"/>
        <v>1167927.58</v>
      </c>
      <c r="M20" s="24">
        <f t="shared" si="3"/>
        <v>670501.5900000001</v>
      </c>
      <c r="N20" s="24">
        <f t="shared" si="3"/>
        <v>345112.81999999995</v>
      </c>
      <c r="O20" s="24">
        <f>O21+O22+O23+O24+O25+O26+O27+O28+O29</f>
        <v>12256958.32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1178410.65</v>
      </c>
      <c r="C21" s="28">
        <f aca="true" t="shared" si="4" ref="C21:N21">ROUND((C15+C16)*C7,2)</f>
        <v>829920.3</v>
      </c>
      <c r="D21" s="28">
        <f t="shared" si="4"/>
        <v>671975.68</v>
      </c>
      <c r="E21" s="28">
        <f t="shared" si="4"/>
        <v>227229.69</v>
      </c>
      <c r="F21" s="28">
        <f t="shared" si="4"/>
        <v>741382.47</v>
      </c>
      <c r="G21" s="28">
        <f t="shared" si="4"/>
        <v>927668.59</v>
      </c>
      <c r="H21" s="28">
        <f t="shared" si="4"/>
        <v>151345</v>
      </c>
      <c r="I21" s="28">
        <f t="shared" si="4"/>
        <v>846656.65</v>
      </c>
      <c r="J21" s="28">
        <f t="shared" si="4"/>
        <v>665680.86</v>
      </c>
      <c r="K21" s="28">
        <f t="shared" si="4"/>
        <v>996070.05</v>
      </c>
      <c r="L21" s="28">
        <f t="shared" si="4"/>
        <v>847950.26</v>
      </c>
      <c r="M21" s="28">
        <f t="shared" si="4"/>
        <v>508225.08</v>
      </c>
      <c r="N21" s="28">
        <f t="shared" si="4"/>
        <v>297976.85</v>
      </c>
      <c r="O21" s="28">
        <f aca="true" t="shared" si="5" ref="O21:O29">SUM(B21:N21)</f>
        <v>8890492.129999999</v>
      </c>
    </row>
    <row r="22" spans="1:23" ht="18.75" customHeight="1">
      <c r="A22" s="26" t="s">
        <v>33</v>
      </c>
      <c r="B22" s="28">
        <f>IF(B18&lt;&gt;0,ROUND((B18-1)*B21,2),0)</f>
        <v>223634.51</v>
      </c>
      <c r="C22" s="28">
        <f aca="true" t="shared" si="6" ref="C22:N22">IF(C18&lt;&gt;0,ROUND((C18-1)*C21,2),0)</f>
        <v>200377.86</v>
      </c>
      <c r="D22" s="28">
        <f t="shared" si="6"/>
        <v>238793.18</v>
      </c>
      <c r="E22" s="28">
        <f t="shared" si="6"/>
        <v>20789.54</v>
      </c>
      <c r="F22" s="28">
        <f t="shared" si="6"/>
        <v>234849.96</v>
      </c>
      <c r="G22" s="28">
        <f t="shared" si="6"/>
        <v>440260.77</v>
      </c>
      <c r="H22" s="28">
        <f t="shared" si="6"/>
        <v>95969.59</v>
      </c>
      <c r="I22" s="28">
        <f t="shared" si="6"/>
        <v>193042.82</v>
      </c>
      <c r="J22" s="28">
        <f t="shared" si="6"/>
        <v>232574.85</v>
      </c>
      <c r="K22" s="28">
        <f t="shared" si="6"/>
        <v>192099.72</v>
      </c>
      <c r="L22" s="28">
        <f t="shared" si="6"/>
        <v>220933.19</v>
      </c>
      <c r="M22" s="28">
        <f t="shared" si="6"/>
        <v>103834.64</v>
      </c>
      <c r="N22" s="28">
        <f t="shared" si="6"/>
        <v>19931.61</v>
      </c>
      <c r="O22" s="28">
        <f t="shared" si="5"/>
        <v>2417092.24</v>
      </c>
      <c r="W22" s="51"/>
    </row>
    <row r="23" spans="1:15" ht="18.75" customHeight="1">
      <c r="A23" s="26" t="s">
        <v>34</v>
      </c>
      <c r="B23" s="28">
        <v>67594.79</v>
      </c>
      <c r="C23" s="28">
        <v>43510.82</v>
      </c>
      <c r="D23" s="28">
        <v>31686.61</v>
      </c>
      <c r="E23" s="28">
        <v>11656.1</v>
      </c>
      <c r="F23" s="28">
        <v>41152.27</v>
      </c>
      <c r="G23" s="28">
        <v>65366.29</v>
      </c>
      <c r="H23" s="28">
        <v>6659.64</v>
      </c>
      <c r="I23" s="28">
        <v>46354.07</v>
      </c>
      <c r="J23" s="28">
        <v>37504.97</v>
      </c>
      <c r="K23" s="28">
        <v>57788.69</v>
      </c>
      <c r="L23" s="28">
        <v>54053.52</v>
      </c>
      <c r="M23" s="28">
        <v>26323.7</v>
      </c>
      <c r="N23" s="28">
        <v>16209.6</v>
      </c>
      <c r="O23" s="28">
        <f t="shared" si="5"/>
        <v>505861.06999999995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1181.77</v>
      </c>
      <c r="C26" s="28">
        <v>863.82</v>
      </c>
      <c r="D26" s="28">
        <v>756.9</v>
      </c>
      <c r="E26" s="28">
        <v>211.03</v>
      </c>
      <c r="F26" s="28">
        <v>818.8</v>
      </c>
      <c r="G26" s="28">
        <v>1150.82</v>
      </c>
      <c r="H26" s="28">
        <v>205.4</v>
      </c>
      <c r="I26" s="28">
        <v>875.07</v>
      </c>
      <c r="J26" s="28">
        <v>751.27</v>
      </c>
      <c r="K26" s="28">
        <v>1001.69</v>
      </c>
      <c r="L26" s="28">
        <v>903.21</v>
      </c>
      <c r="M26" s="28">
        <v>514.91</v>
      </c>
      <c r="N26" s="28">
        <v>270.12</v>
      </c>
      <c r="O26" s="28">
        <f t="shared" si="5"/>
        <v>9504.81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683.2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-46134</v>
      </c>
      <c r="C31" s="28">
        <f aca="true" t="shared" si="7" ref="C31:O31">+C32+C34+C47+C48+C49+C54-C55</f>
        <v>-46380.4</v>
      </c>
      <c r="D31" s="28">
        <f t="shared" si="7"/>
        <v>-28903.6</v>
      </c>
      <c r="E31" s="28">
        <f t="shared" si="7"/>
        <v>-6094</v>
      </c>
      <c r="F31" s="28">
        <f t="shared" si="7"/>
        <v>-28278.8</v>
      </c>
      <c r="G31" s="28">
        <f t="shared" si="7"/>
        <v>-55888.8</v>
      </c>
      <c r="H31" s="28">
        <f t="shared" si="7"/>
        <v>-14991.7</v>
      </c>
      <c r="I31" s="28">
        <f t="shared" si="7"/>
        <v>-56553.2</v>
      </c>
      <c r="J31" s="28">
        <f t="shared" si="7"/>
        <v>-36858.8</v>
      </c>
      <c r="K31" s="28">
        <f t="shared" si="7"/>
        <v>-17054.4</v>
      </c>
      <c r="L31" s="28">
        <f t="shared" si="7"/>
        <v>-16997.2</v>
      </c>
      <c r="M31" s="28">
        <f t="shared" si="7"/>
        <v>-25203.2</v>
      </c>
      <c r="N31" s="28">
        <f t="shared" si="7"/>
        <v>-16403.2</v>
      </c>
      <c r="O31" s="28">
        <f t="shared" si="7"/>
        <v>-395741.3</v>
      </c>
    </row>
    <row r="32" spans="1:15" ht="18.75" customHeight="1">
      <c r="A32" s="26" t="s">
        <v>38</v>
      </c>
      <c r="B32" s="29">
        <f>+B33</f>
        <v>-46134</v>
      </c>
      <c r="C32" s="29">
        <f>+C33</f>
        <v>-46380.4</v>
      </c>
      <c r="D32" s="29">
        <f aca="true" t="shared" si="8" ref="D32:O32">+D33</f>
        <v>-28903.6</v>
      </c>
      <c r="E32" s="29">
        <f t="shared" si="8"/>
        <v>-6094</v>
      </c>
      <c r="F32" s="29">
        <f t="shared" si="8"/>
        <v>-28278.8</v>
      </c>
      <c r="G32" s="29">
        <f t="shared" si="8"/>
        <v>-55888.8</v>
      </c>
      <c r="H32" s="29">
        <f t="shared" si="8"/>
        <v>-7304</v>
      </c>
      <c r="I32" s="29">
        <f t="shared" si="8"/>
        <v>-56553.2</v>
      </c>
      <c r="J32" s="29">
        <f t="shared" si="8"/>
        <v>-36858.8</v>
      </c>
      <c r="K32" s="29">
        <f t="shared" si="8"/>
        <v>-17054.4</v>
      </c>
      <c r="L32" s="29">
        <f t="shared" si="8"/>
        <v>-16997.2</v>
      </c>
      <c r="M32" s="29">
        <f t="shared" si="8"/>
        <v>-25203.2</v>
      </c>
      <c r="N32" s="29">
        <f t="shared" si="8"/>
        <v>-16403.2</v>
      </c>
      <c r="O32" s="29">
        <f t="shared" si="8"/>
        <v>-388053.60000000003</v>
      </c>
    </row>
    <row r="33" spans="1:26" ht="18.75" customHeight="1">
      <c r="A33" s="27" t="s">
        <v>39</v>
      </c>
      <c r="B33" s="16">
        <f>ROUND((-B9)*$G$3,2)</f>
        <v>-46134</v>
      </c>
      <c r="C33" s="16">
        <f aca="true" t="shared" si="9" ref="C33:N33">ROUND((-C9)*$G$3,2)</f>
        <v>-46380.4</v>
      </c>
      <c r="D33" s="16">
        <f t="shared" si="9"/>
        <v>-28903.6</v>
      </c>
      <c r="E33" s="16">
        <f t="shared" si="9"/>
        <v>-6094</v>
      </c>
      <c r="F33" s="16">
        <f t="shared" si="9"/>
        <v>-28278.8</v>
      </c>
      <c r="G33" s="16">
        <f t="shared" si="9"/>
        <v>-55888.8</v>
      </c>
      <c r="H33" s="16">
        <f t="shared" si="9"/>
        <v>-7304</v>
      </c>
      <c r="I33" s="16">
        <f t="shared" si="9"/>
        <v>-56553.2</v>
      </c>
      <c r="J33" s="16">
        <f t="shared" si="9"/>
        <v>-36858.8</v>
      </c>
      <c r="K33" s="16">
        <f t="shared" si="9"/>
        <v>-17054.4</v>
      </c>
      <c r="L33" s="16">
        <f t="shared" si="9"/>
        <v>-16997.2</v>
      </c>
      <c r="M33" s="16">
        <f t="shared" si="9"/>
        <v>-25203.2</v>
      </c>
      <c r="N33" s="16">
        <f t="shared" si="9"/>
        <v>-16403.2</v>
      </c>
      <c r="O33" s="30">
        <f aca="true" t="shared" si="10" ref="O33:O55">SUM(B33:N33)</f>
        <v>-388053.60000000003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-7687.7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-7687.699999999953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-7687.7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-7687.7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1490102.7599999998</v>
      </c>
      <c r="C53" s="34">
        <f aca="true" t="shared" si="13" ref="C53:N53">+C20+C31</f>
        <v>1057410.4300000002</v>
      </c>
      <c r="D53" s="34">
        <f t="shared" si="13"/>
        <v>945534.9200000002</v>
      </c>
      <c r="E53" s="34">
        <f t="shared" si="13"/>
        <v>264858.83</v>
      </c>
      <c r="F53" s="34">
        <f t="shared" si="13"/>
        <v>1020338.0999999999</v>
      </c>
      <c r="G53" s="34">
        <f t="shared" si="13"/>
        <v>1423850.19</v>
      </c>
      <c r="H53" s="34">
        <f t="shared" si="13"/>
        <v>253656.43</v>
      </c>
      <c r="I53" s="34">
        <f t="shared" si="13"/>
        <v>1077012.49</v>
      </c>
      <c r="J53" s="34">
        <f t="shared" si="13"/>
        <v>929323.5599999999</v>
      </c>
      <c r="K53" s="34">
        <f t="shared" si="13"/>
        <v>1274190.9200000002</v>
      </c>
      <c r="L53" s="34">
        <f t="shared" si="13"/>
        <v>1150930.3800000001</v>
      </c>
      <c r="M53" s="34">
        <f t="shared" si="13"/>
        <v>645298.3900000001</v>
      </c>
      <c r="N53" s="34">
        <f t="shared" si="13"/>
        <v>328709.61999999994</v>
      </c>
      <c r="O53" s="34">
        <f>SUM(B53:N53)</f>
        <v>11861217.020000001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1490102.76</v>
      </c>
      <c r="C59" s="42">
        <f t="shared" si="14"/>
        <v>1057410.42</v>
      </c>
      <c r="D59" s="42">
        <f t="shared" si="14"/>
        <v>945534.93</v>
      </c>
      <c r="E59" s="42">
        <f t="shared" si="14"/>
        <v>264858.83</v>
      </c>
      <c r="F59" s="42">
        <f t="shared" si="14"/>
        <v>1020338.1</v>
      </c>
      <c r="G59" s="42">
        <f t="shared" si="14"/>
        <v>1423850.19</v>
      </c>
      <c r="H59" s="42">
        <f t="shared" si="14"/>
        <v>253656.44</v>
      </c>
      <c r="I59" s="42">
        <f t="shared" si="14"/>
        <v>1077012.48</v>
      </c>
      <c r="J59" s="42">
        <f t="shared" si="14"/>
        <v>929323.55</v>
      </c>
      <c r="K59" s="42">
        <f t="shared" si="14"/>
        <v>1274190.93</v>
      </c>
      <c r="L59" s="42">
        <f t="shared" si="14"/>
        <v>1150930.38</v>
      </c>
      <c r="M59" s="42">
        <f t="shared" si="14"/>
        <v>645298.39</v>
      </c>
      <c r="N59" s="42">
        <f t="shared" si="14"/>
        <v>328709.61</v>
      </c>
      <c r="O59" s="34">
        <f t="shared" si="14"/>
        <v>11861217.010000002</v>
      </c>
      <c r="Q59"/>
    </row>
    <row r="60" spans="1:18" ht="18.75" customHeight="1">
      <c r="A60" s="26" t="s">
        <v>54</v>
      </c>
      <c r="B60" s="42">
        <v>1218429.76</v>
      </c>
      <c r="C60" s="42">
        <v>750586.77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1969016.53</v>
      </c>
      <c r="P60"/>
      <c r="Q60"/>
      <c r="R60" s="41"/>
    </row>
    <row r="61" spans="1:16" ht="18.75" customHeight="1">
      <c r="A61" s="26" t="s">
        <v>55</v>
      </c>
      <c r="B61" s="42">
        <v>271673</v>
      </c>
      <c r="C61" s="42">
        <v>306823.65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578496.65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945534.93</v>
      </c>
      <c r="E62" s="43">
        <v>0</v>
      </c>
      <c r="F62" s="43">
        <v>0</v>
      </c>
      <c r="G62" s="43">
        <v>0</v>
      </c>
      <c r="H62" s="42">
        <v>253656.44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1199191.37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264858.83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264858.83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1020338.1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1020338.1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1423850.19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1423850.19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1077012.48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1077012.48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929323.55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929323.55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1274190.93</v>
      </c>
      <c r="L68" s="29">
        <v>1150930.38</v>
      </c>
      <c r="M68" s="43">
        <v>0</v>
      </c>
      <c r="N68" s="43">
        <v>0</v>
      </c>
      <c r="O68" s="34">
        <f t="shared" si="15"/>
        <v>2425121.3099999996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645298.39</v>
      </c>
      <c r="N69" s="43">
        <v>0</v>
      </c>
      <c r="O69" s="34">
        <f t="shared" si="15"/>
        <v>645298.39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328709.61</v>
      </c>
      <c r="O70" s="46">
        <f t="shared" si="15"/>
        <v>328709.61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2023-09-15T18:36:38Z</dcterms:modified>
  <cp:category/>
  <cp:version/>
  <cp:contentType/>
  <cp:contentStatus/>
</cp:coreProperties>
</file>