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<sst xmlns="http://schemas.openxmlformats.org/spreadsheetml/2006/main" count="88" uniqueCount="85">
  <si>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</si>
  <si>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</si>
  <si>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</si>
  <si>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</si>
  <si>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</si>
  <si>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</si>
  <si>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</si>
  <si>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</si>
  <si>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</si>
  <si>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</si>
  <si>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</si>
  <si>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</si>
  <si>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</si>
  <si>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</si>
  <si>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</si>
  <si>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</si>
  <si>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</si>
  <si>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</si>
  <si>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</si>
  <si>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</si>
  <si>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</si>
  <si>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</si>
  <si>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</si>
  <si>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</si>
  <si>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</si>
  <si>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</si>
  <si>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</si>
  <si>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</si>
  <si>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</si>
  <si>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</si>
  <si>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</si>
  <si>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</si>
  <si>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</si>
  <si>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</si>
  <si>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</si>
  <si>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</si>
  <si>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</si>
  <si>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</si>
  <si>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</si>
  <si>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</si>
  <si>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</si>
  <si>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</si>
  <si>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</si>
  <si>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</si>
  <si>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</si>
  <si>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</si>
  <si>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</si>
  <si>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</si>
  <si>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</si>
  <si>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</si>
  <si>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</si>
  <si>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</si>
  <si>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</si>
  <si>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</si>
  <si>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</si>
  <si>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</si>
  <si>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</si>
  <si>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</si>
  <si>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</si>
  <si>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</si>
  <si>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</si>
  <si>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</si>
  <si>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</si>
  <si>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</si>
  <si>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</si>
  <si>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</si>
  <si>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</si>
  <si>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</si>
  <si>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</si>
  <si>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</si>
  <si>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</si>
  <si>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</si>
  <si>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</si>
  <si>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</si>
  <si>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</si>
  <si>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</si>
  <si>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</si>
  <si>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</si>
  <si>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</si>
  <si>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</si>
  <si>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</si>
  <si>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</si>
  <si>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</si>
  <si>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</si>
  <si>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05/09/23 - VENCIMENTO 13/09/23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</si>
</sst>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413238</v>
      </c>
      <c r="C7" s="9">
        <f t="shared" si="0"/>
        <v>280640</v>
      </c>
      <c r="D7" s="9">
        <f t="shared" si="0"/>
        <v>259759</v>
      </c>
      <c r="E7" s="9">
        <f t="shared" si="0"/>
        <v>73862</v>
      </c>
      <c r="F7" s="9">
        <f t="shared" si="0"/>
        <v>252530</v>
      </c>
      <c r="G7" s="9">
        <f t="shared" si="0"/>
        <v>388008</v>
      </c>
      <c r="H7" s="9">
        <f t="shared" si="0"/>
        <v>45465</v>
      </c>
      <c r="I7" s="9">
        <f t="shared" si="0"/>
        <v>317630</v>
      </c>
      <c r="J7" s="9">
        <f t="shared" si="0"/>
        <v>225453</v>
      </c>
      <c r="K7" s="9">
        <f t="shared" si="0"/>
        <v>358770</v>
      </c>
      <c r="L7" s="9">
        <f t="shared" si="0"/>
        <v>268619</v>
      </c>
      <c r="M7" s="9">
        <f t="shared" si="0"/>
        <v>138041</v>
      </c>
      <c r="N7" s="9">
        <f t="shared" si="0"/>
        <v>90785</v>
      </c>
      <c r="O7" s="9">
        <f t="shared" si="0"/>
        <v>3112800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9702</v>
      </c>
      <c r="C8" s="11">
        <f t="shared" si="1"/>
        <v>9592</v>
      </c>
      <c r="D8" s="11">
        <f t="shared" si="1"/>
        <v>5603</v>
      </c>
      <c r="E8" s="11">
        <f t="shared" si="1"/>
        <v>1832</v>
      </c>
      <c r="F8" s="11">
        <f t="shared" si="1"/>
        <v>5650</v>
      </c>
      <c r="G8" s="11">
        <f t="shared" si="1"/>
        <v>11938</v>
      </c>
      <c r="H8" s="11">
        <f t="shared" si="1"/>
        <v>1468</v>
      </c>
      <c r="I8" s="11">
        <f t="shared" si="1"/>
        <v>13513</v>
      </c>
      <c r="J8" s="11">
        <f t="shared" si="1"/>
        <v>7688</v>
      </c>
      <c r="K8" s="11">
        <f t="shared" si="1"/>
        <v>3584</v>
      </c>
      <c r="L8" s="11">
        <f t="shared" si="1"/>
        <v>3415</v>
      </c>
      <c r="M8" s="11">
        <f t="shared" si="1"/>
        <v>5259</v>
      </c>
      <c r="N8" s="11">
        <f t="shared" si="1"/>
        <v>3636</v>
      </c>
      <c r="O8" s="11">
        <f t="shared" si="1"/>
        <v>82880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9702</v>
      </c>
      <c r="C9" s="11">
        <v>9592</v>
      </c>
      <c r="D9" s="11">
        <v>5603</v>
      </c>
      <c r="E9" s="11">
        <v>1832</v>
      </c>
      <c r="F9" s="11">
        <v>5650</v>
      </c>
      <c r="G9" s="11">
        <v>11938</v>
      </c>
      <c r="H9" s="11">
        <v>1468</v>
      </c>
      <c r="I9" s="11">
        <v>13513</v>
      </c>
      <c r="J9" s="11">
        <v>7688</v>
      </c>
      <c r="K9" s="11">
        <v>3583</v>
      </c>
      <c r="L9" s="11">
        <v>3415</v>
      </c>
      <c r="M9" s="11">
        <v>5259</v>
      </c>
      <c r="N9" s="11">
        <v>3621</v>
      </c>
      <c r="O9" s="11">
        <f>SUM(B9:N9)</f>
        <v>82864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15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403536</v>
      </c>
      <c r="C11" s="13">
        <v>271048</v>
      </c>
      <c r="D11" s="13">
        <v>254156</v>
      </c>
      <c r="E11" s="13">
        <v>72030</v>
      </c>
      <c r="F11" s="13">
        <v>246880</v>
      </c>
      <c r="G11" s="13">
        <v>376070</v>
      </c>
      <c r="H11" s="13">
        <v>43997</v>
      </c>
      <c r="I11" s="13">
        <v>304117</v>
      </c>
      <c r="J11" s="13">
        <v>217765</v>
      </c>
      <c r="K11" s="13">
        <v>355186</v>
      </c>
      <c r="L11" s="13">
        <v>265204</v>
      </c>
      <c r="M11" s="13">
        <v>132782</v>
      </c>
      <c r="N11" s="13">
        <v>87149</v>
      </c>
      <c r="O11" s="11">
        <f>SUM(B11:N11)</f>
        <v>3029920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29583</v>
      </c>
      <c r="C12" s="13">
        <v>24696</v>
      </c>
      <c r="D12" s="13">
        <v>19282</v>
      </c>
      <c r="E12" s="13">
        <v>7615</v>
      </c>
      <c r="F12" s="13">
        <v>21753</v>
      </c>
      <c r="G12" s="13">
        <v>35922</v>
      </c>
      <c r="H12" s="13">
        <v>4614</v>
      </c>
      <c r="I12" s="13">
        <v>29321</v>
      </c>
      <c r="J12" s="13">
        <v>18905</v>
      </c>
      <c r="K12" s="13">
        <v>24513</v>
      </c>
      <c r="L12" s="13">
        <v>18476</v>
      </c>
      <c r="M12" s="13">
        <v>6843</v>
      </c>
      <c r="N12" s="13">
        <v>3904</v>
      </c>
      <c r="O12" s="11">
        <f>SUM(B12:N12)</f>
        <v>245427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373953</v>
      </c>
      <c r="C13" s="15">
        <f t="shared" si="2"/>
        <v>246352</v>
      </c>
      <c r="D13" s="15">
        <f t="shared" si="2"/>
        <v>234874</v>
      </c>
      <c r="E13" s="15">
        <f t="shared" si="2"/>
        <v>64415</v>
      </c>
      <c r="F13" s="15">
        <f t="shared" si="2"/>
        <v>225127</v>
      </c>
      <c r="G13" s="15">
        <f t="shared" si="2"/>
        <v>340148</v>
      </c>
      <c r="H13" s="15">
        <f t="shared" si="2"/>
        <v>39383</v>
      </c>
      <c r="I13" s="15">
        <f t="shared" si="2"/>
        <v>274796</v>
      </c>
      <c r="J13" s="15">
        <f t="shared" si="2"/>
        <v>198860</v>
      </c>
      <c r="K13" s="15">
        <f t="shared" si="2"/>
        <v>330673</v>
      </c>
      <c r="L13" s="15">
        <f t="shared" si="2"/>
        <v>246728</v>
      </c>
      <c r="M13" s="15">
        <f t="shared" si="2"/>
        <v>125939</v>
      </c>
      <c r="N13" s="15">
        <f t="shared" si="2"/>
        <v>83245</v>
      </c>
      <c r="O13" s="11">
        <f>SUM(B13:N13)</f>
        <v>2784493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1.160726615548087</v>
      </c>
      <c r="C18" s="19">
        <v>1.211393952805864</v>
      </c>
      <c r="D18" s="19">
        <v>1.319544080078281</v>
      </c>
      <c r="E18" s="19">
        <v>0.826512171087927</v>
      </c>
      <c r="F18" s="19">
        <v>1.28782925902808</v>
      </c>
      <c r="G18" s="19">
        <v>1.398198361497625</v>
      </c>
      <c r="H18" s="19">
        <v>1.578760223504288</v>
      </c>
      <c r="I18" s="19">
        <v>1.100632486743197</v>
      </c>
      <c r="J18" s="19">
        <v>1.306674270417861</v>
      </c>
      <c r="K18" s="19">
        <v>1.162685755326739</v>
      </c>
      <c r="L18" s="19">
        <v>1.225308261405672</v>
      </c>
      <c r="M18" s="19">
        <v>1.179068376349634</v>
      </c>
      <c r="N18" s="19">
        <v>1.033014517032452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1539988.7299999997</v>
      </c>
      <c r="C20" s="24">
        <f t="shared" si="3"/>
        <v>1103415.11</v>
      </c>
      <c r="D20" s="24">
        <f t="shared" si="3"/>
        <v>973865.89</v>
      </c>
      <c r="E20" s="24">
        <f t="shared" si="3"/>
        <v>300024.1</v>
      </c>
      <c r="F20" s="24">
        <f t="shared" si="3"/>
        <v>1073515.61</v>
      </c>
      <c r="G20" s="24">
        <f t="shared" si="3"/>
        <v>1486200.0499999998</v>
      </c>
      <c r="H20" s="24">
        <f t="shared" si="3"/>
        <v>264668.18</v>
      </c>
      <c r="I20" s="24">
        <f t="shared" si="3"/>
        <v>1144783.4999999998</v>
      </c>
      <c r="J20" s="24">
        <f t="shared" si="3"/>
        <v>959213.29</v>
      </c>
      <c r="K20" s="24">
        <f t="shared" si="3"/>
        <v>1295927.34</v>
      </c>
      <c r="L20" s="24">
        <f t="shared" si="3"/>
        <v>1170427.61</v>
      </c>
      <c r="M20" s="24">
        <f t="shared" si="3"/>
        <v>669636.1900000001</v>
      </c>
      <c r="N20" s="24">
        <f t="shared" si="3"/>
        <v>345024.27</v>
      </c>
      <c r="O20" s="24">
        <f>O21+O22+O23+O24+O25+O26+O27+O28+O29</f>
        <v>12326689.869999997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1211241.9</v>
      </c>
      <c r="C21" s="28">
        <f aca="true" t="shared" si="4" ref="C21:N21">ROUND((C15+C16)*C7,2)</f>
        <v>849777.92</v>
      </c>
      <c r="D21" s="28">
        <f t="shared" si="4"/>
        <v>689816</v>
      </c>
      <c r="E21" s="28">
        <f t="shared" si="4"/>
        <v>335089.74</v>
      </c>
      <c r="F21" s="28">
        <f t="shared" si="4"/>
        <v>777287.34</v>
      </c>
      <c r="G21" s="28">
        <f t="shared" si="4"/>
        <v>982669.06</v>
      </c>
      <c r="H21" s="28">
        <f t="shared" si="4"/>
        <v>154599.19</v>
      </c>
      <c r="I21" s="28">
        <f t="shared" si="4"/>
        <v>955018.12</v>
      </c>
      <c r="J21" s="28">
        <f t="shared" si="4"/>
        <v>681814.96</v>
      </c>
      <c r="K21" s="28">
        <f t="shared" si="4"/>
        <v>1025544.05</v>
      </c>
      <c r="L21" s="28">
        <f t="shared" si="4"/>
        <v>874301.12</v>
      </c>
      <c r="M21" s="28">
        <f t="shared" si="4"/>
        <v>518440.58</v>
      </c>
      <c r="N21" s="28">
        <f t="shared" si="4"/>
        <v>307988.11</v>
      </c>
      <c r="O21" s="28">
        <f aca="true" t="shared" si="5" ref="O21:O29">SUM(B21:N21)</f>
        <v>9363588.089999998</v>
      </c>
    </row>
    <row r="22" spans="1:23" ht="18.75" customHeight="1">
      <c r="A22" s="26" t="s">
        <v>33</v>
      </c>
      <c r="B22" s="28">
        <f>IF(B18&lt;&gt;0,ROUND((B18-1)*B21,2),0)</f>
        <v>194678.81</v>
      </c>
      <c r="C22" s="28">
        <f aca="true" t="shared" si="6" ref="C22:N22">IF(C18&lt;&gt;0,ROUND((C18-1)*C21,2),0)</f>
        <v>179637.91</v>
      </c>
      <c r="D22" s="28">
        <f t="shared" si="6"/>
        <v>220426.62</v>
      </c>
      <c r="E22" s="28">
        <f t="shared" si="6"/>
        <v>-58133.99</v>
      </c>
      <c r="F22" s="28">
        <f t="shared" si="6"/>
        <v>223726.04</v>
      </c>
      <c r="G22" s="28">
        <f t="shared" si="6"/>
        <v>391297.21</v>
      </c>
      <c r="H22" s="28">
        <f t="shared" si="6"/>
        <v>89475.86</v>
      </c>
      <c r="I22" s="28">
        <f t="shared" si="6"/>
        <v>96105.85</v>
      </c>
      <c r="J22" s="28">
        <f t="shared" si="6"/>
        <v>209095.11</v>
      </c>
      <c r="K22" s="28">
        <f t="shared" si="6"/>
        <v>166841.41</v>
      </c>
      <c r="L22" s="28">
        <f t="shared" si="6"/>
        <v>196987.27</v>
      </c>
      <c r="M22" s="28">
        <f t="shared" si="6"/>
        <v>92836.31</v>
      </c>
      <c r="N22" s="28">
        <f t="shared" si="6"/>
        <v>10168.08</v>
      </c>
      <c r="O22" s="28">
        <f t="shared" si="5"/>
        <v>2013142.4900000005</v>
      </c>
      <c r="W22" s="51"/>
    </row>
    <row r="23" spans="1:15" ht="18.75" customHeight="1">
      <c r="A23" s="26" t="s">
        <v>34</v>
      </c>
      <c r="B23" s="28">
        <v>67471.21</v>
      </c>
      <c r="C23" s="28">
        <v>44017.43</v>
      </c>
      <c r="D23" s="28">
        <v>31640.22</v>
      </c>
      <c r="E23" s="28">
        <v>11768.34</v>
      </c>
      <c r="F23" s="28">
        <v>41253.15</v>
      </c>
      <c r="G23" s="28">
        <v>65787.63</v>
      </c>
      <c r="H23" s="28">
        <v>5922.04</v>
      </c>
      <c r="I23" s="28">
        <v>46141.75</v>
      </c>
      <c r="J23" s="28">
        <v>37887.2</v>
      </c>
      <c r="K23" s="28">
        <v>58252.2</v>
      </c>
      <c r="L23" s="28">
        <v>54148.61</v>
      </c>
      <c r="M23" s="28">
        <v>26243.94</v>
      </c>
      <c r="N23" s="28">
        <v>15876.14</v>
      </c>
      <c r="O23" s="28">
        <f t="shared" si="5"/>
        <v>506409.86000000004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1181.77</v>
      </c>
      <c r="C26" s="28">
        <v>863.82</v>
      </c>
      <c r="D26" s="28">
        <v>756.9</v>
      </c>
      <c r="E26" s="28">
        <v>233.54</v>
      </c>
      <c r="F26" s="28">
        <v>835.68</v>
      </c>
      <c r="G26" s="28">
        <v>1153.63</v>
      </c>
      <c r="H26" s="28">
        <v>202.59</v>
      </c>
      <c r="I26" s="28">
        <v>880.7</v>
      </c>
      <c r="J26" s="28">
        <v>745.64</v>
      </c>
      <c r="K26" s="28">
        <v>1004.51</v>
      </c>
      <c r="L26" s="28">
        <v>903.21</v>
      </c>
      <c r="M26" s="28">
        <v>512.1</v>
      </c>
      <c r="N26" s="28">
        <v>267.3</v>
      </c>
      <c r="O26" s="28">
        <f t="shared" si="5"/>
        <v>9541.390000000001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-42688.8</v>
      </c>
      <c r="C31" s="28">
        <f aca="true" t="shared" si="7" ref="C31:O31">+C32+C34+C47+C48+C49+C54-C55</f>
        <v>-42204.8</v>
      </c>
      <c r="D31" s="28">
        <f t="shared" si="7"/>
        <v>-24653.2</v>
      </c>
      <c r="E31" s="28">
        <f t="shared" si="7"/>
        <v>-8060.8</v>
      </c>
      <c r="F31" s="28">
        <f t="shared" si="7"/>
        <v>-24860</v>
      </c>
      <c r="G31" s="28">
        <f t="shared" si="7"/>
        <v>-52527.2</v>
      </c>
      <c r="H31" s="28">
        <f t="shared" si="7"/>
        <v>-14027.5</v>
      </c>
      <c r="I31" s="28">
        <f t="shared" si="7"/>
        <v>-59457.2</v>
      </c>
      <c r="J31" s="28">
        <f t="shared" si="7"/>
        <v>-33827.2</v>
      </c>
      <c r="K31" s="28">
        <f t="shared" si="7"/>
        <v>-15765.2</v>
      </c>
      <c r="L31" s="28">
        <f t="shared" si="7"/>
        <v>-15026</v>
      </c>
      <c r="M31" s="28">
        <f t="shared" si="7"/>
        <v>-23139.6</v>
      </c>
      <c r="N31" s="28">
        <f t="shared" si="7"/>
        <v>-15932.4</v>
      </c>
      <c r="O31" s="28">
        <f t="shared" si="7"/>
        <v>-372169.9000000001</v>
      </c>
    </row>
    <row r="32" spans="1:15" ht="18.75" customHeight="1">
      <c r="A32" s="26" t="s">
        <v>38</v>
      </c>
      <c r="B32" s="29">
        <f>+B33</f>
        <v>-42688.8</v>
      </c>
      <c r="C32" s="29">
        <f>+C33</f>
        <v>-42204.8</v>
      </c>
      <c r="D32" s="29">
        <f aca="true" t="shared" si="8" ref="D32:O32">+D33</f>
        <v>-24653.2</v>
      </c>
      <c r="E32" s="29">
        <f t="shared" si="8"/>
        <v>-8060.8</v>
      </c>
      <c r="F32" s="29">
        <f t="shared" si="8"/>
        <v>-24860</v>
      </c>
      <c r="G32" s="29">
        <f t="shared" si="8"/>
        <v>-52527.2</v>
      </c>
      <c r="H32" s="29">
        <f t="shared" si="8"/>
        <v>-6459.2</v>
      </c>
      <c r="I32" s="29">
        <f t="shared" si="8"/>
        <v>-59457.2</v>
      </c>
      <c r="J32" s="29">
        <f t="shared" si="8"/>
        <v>-33827.2</v>
      </c>
      <c r="K32" s="29">
        <f t="shared" si="8"/>
        <v>-15765.2</v>
      </c>
      <c r="L32" s="29">
        <f t="shared" si="8"/>
        <v>-15026</v>
      </c>
      <c r="M32" s="29">
        <f t="shared" si="8"/>
        <v>-23139.6</v>
      </c>
      <c r="N32" s="29">
        <f t="shared" si="8"/>
        <v>-15932.4</v>
      </c>
      <c r="O32" s="29">
        <f t="shared" si="8"/>
        <v>-364601.60000000003</v>
      </c>
    </row>
    <row r="33" spans="1:26" ht="18.75" customHeight="1">
      <c r="A33" s="27" t="s">
        <v>39</v>
      </c>
      <c r="B33" s="16">
        <f>ROUND((-B9)*$G$3,2)</f>
        <v>-42688.8</v>
      </c>
      <c r="C33" s="16">
        <f aca="true" t="shared" si="9" ref="C33:N33">ROUND((-C9)*$G$3,2)</f>
        <v>-42204.8</v>
      </c>
      <c r="D33" s="16">
        <f t="shared" si="9"/>
        <v>-24653.2</v>
      </c>
      <c r="E33" s="16">
        <f t="shared" si="9"/>
        <v>-8060.8</v>
      </c>
      <c r="F33" s="16">
        <f t="shared" si="9"/>
        <v>-24860</v>
      </c>
      <c r="G33" s="16">
        <f t="shared" si="9"/>
        <v>-52527.2</v>
      </c>
      <c r="H33" s="16">
        <f t="shared" si="9"/>
        <v>-6459.2</v>
      </c>
      <c r="I33" s="16">
        <f t="shared" si="9"/>
        <v>-59457.2</v>
      </c>
      <c r="J33" s="16">
        <f t="shared" si="9"/>
        <v>-33827.2</v>
      </c>
      <c r="K33" s="16">
        <f t="shared" si="9"/>
        <v>-15765.2</v>
      </c>
      <c r="L33" s="16">
        <f t="shared" si="9"/>
        <v>-15026</v>
      </c>
      <c r="M33" s="16">
        <f t="shared" si="9"/>
        <v>-23139.6</v>
      </c>
      <c r="N33" s="16">
        <f t="shared" si="9"/>
        <v>-15932.4</v>
      </c>
      <c r="O33" s="30">
        <f aca="true" t="shared" si="10" ref="O33:O55">SUM(B33:N33)</f>
        <v>-364601.60000000003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-7568.3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-7568.300000000047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-7568.3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-7568.3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1497299.9299999997</v>
      </c>
      <c r="C53" s="34">
        <f aca="true" t="shared" si="13" ref="C53:N53">+C20+C31</f>
        <v>1061210.31</v>
      </c>
      <c r="D53" s="34">
        <f t="shared" si="13"/>
        <v>949212.6900000001</v>
      </c>
      <c r="E53" s="34">
        <f t="shared" si="13"/>
        <v>291963.3</v>
      </c>
      <c r="F53" s="34">
        <f t="shared" si="13"/>
        <v>1048655.61</v>
      </c>
      <c r="G53" s="34">
        <f t="shared" si="13"/>
        <v>1433672.8499999999</v>
      </c>
      <c r="H53" s="34">
        <f t="shared" si="13"/>
        <v>250640.68</v>
      </c>
      <c r="I53" s="34">
        <f t="shared" si="13"/>
        <v>1085326.2999999998</v>
      </c>
      <c r="J53" s="34">
        <f t="shared" si="13"/>
        <v>925386.0900000001</v>
      </c>
      <c r="K53" s="34">
        <f t="shared" si="13"/>
        <v>1280162.1400000001</v>
      </c>
      <c r="L53" s="34">
        <f t="shared" si="13"/>
        <v>1155401.61</v>
      </c>
      <c r="M53" s="34">
        <f t="shared" si="13"/>
        <v>646496.5900000001</v>
      </c>
      <c r="N53" s="34">
        <f t="shared" si="13"/>
        <v>329091.87</v>
      </c>
      <c r="O53" s="34">
        <f>SUM(B53:N53)</f>
        <v>11954519.969999999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1497299.93</v>
      </c>
      <c r="C59" s="42">
        <f t="shared" si="14"/>
        <v>1061210.31</v>
      </c>
      <c r="D59" s="42">
        <f t="shared" si="14"/>
        <v>949212.69</v>
      </c>
      <c r="E59" s="42">
        <f t="shared" si="14"/>
        <v>291963.29</v>
      </c>
      <c r="F59" s="42">
        <f t="shared" si="14"/>
        <v>1048655.61</v>
      </c>
      <c r="G59" s="42">
        <f t="shared" si="14"/>
        <v>1433672.85</v>
      </c>
      <c r="H59" s="42">
        <f t="shared" si="14"/>
        <v>250640.67</v>
      </c>
      <c r="I59" s="42">
        <f t="shared" si="14"/>
        <v>1085326.3</v>
      </c>
      <c r="J59" s="42">
        <f t="shared" si="14"/>
        <v>925386.09</v>
      </c>
      <c r="K59" s="42">
        <f t="shared" si="14"/>
        <v>1280162.13</v>
      </c>
      <c r="L59" s="42">
        <f t="shared" si="14"/>
        <v>1155401.61</v>
      </c>
      <c r="M59" s="42">
        <f t="shared" si="14"/>
        <v>646496.6</v>
      </c>
      <c r="N59" s="42">
        <f t="shared" si="14"/>
        <v>329091.87</v>
      </c>
      <c r="O59" s="34">
        <f t="shared" si="14"/>
        <v>11954519.95</v>
      </c>
      <c r="Q59"/>
    </row>
    <row r="60" spans="1:18" ht="18.75" customHeight="1">
      <c r="A60" s="26" t="s">
        <v>54</v>
      </c>
      <c r="B60" s="42">
        <v>1224259.47</v>
      </c>
      <c r="C60" s="42">
        <v>753258.09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1977517.56</v>
      </c>
      <c r="P60"/>
      <c r="Q60"/>
      <c r="R60" s="41"/>
    </row>
    <row r="61" spans="1:16" ht="18.75" customHeight="1">
      <c r="A61" s="26" t="s">
        <v>55</v>
      </c>
      <c r="B61" s="42">
        <v>273040.46</v>
      </c>
      <c r="C61" s="42">
        <v>307952.22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580992.6799999999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949212.69</v>
      </c>
      <c r="E62" s="43">
        <v>0</v>
      </c>
      <c r="F62" s="43">
        <v>0</v>
      </c>
      <c r="G62" s="43">
        <v>0</v>
      </c>
      <c r="H62" s="42">
        <v>250640.67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1199853.3599999999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291963.29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291963.29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1048655.61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1048655.61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1433672.85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1433672.85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1085326.3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1085326.3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925386.09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925386.09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1280162.13</v>
      </c>
      <c r="L68" s="29">
        <v>1155401.61</v>
      </c>
      <c r="M68" s="43">
        <v>0</v>
      </c>
      <c r="N68" s="43">
        <v>0</v>
      </c>
      <c r="O68" s="34">
        <f t="shared" si="15"/>
        <v>2435563.74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646496.6</v>
      </c>
      <c r="N69" s="43">
        <v>0</v>
      </c>
      <c r="O69" s="34">
        <f t="shared" si="15"/>
        <v>646496.6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329091.87</v>
      </c>
      <c r="O70" s="46">
        <f t="shared" si="15"/>
        <v>329091.87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2023-09-13T16:06:48Z</dcterms:modified>
  <cp:category/>
  <cp:version/>
  <cp:contentType/>
  <cp:contentStatus/>
</cp:coreProperties>
</file>