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<sst xmlns="http://schemas.openxmlformats.org/spreadsheetml/2006/main" count="88" uniqueCount="85">
  <si>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</si>
  <si>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</si>
  <si>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</si>
  <si>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</si>
  <si>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</si>
  <si>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</si>
  <si>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</si>
  <si>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</si>
  <si>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</si>
  <si>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</si>
  <si>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</si>
  <si>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</si>
  <si>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</si>
  <si>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</si>
  <si>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</si>
  <si>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</si>
  <si>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</si>
  <si>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</si>
  <si>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</si>
  <si>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</si>
  <si>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</si>
  <si>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</si>
  <si>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</si>
  <si>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</si>
  <si>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</si>
  <si>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</si>
  <si>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</si>
  <si>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</si>
  <si>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</si>
  <si>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</si>
  <si>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</si>
  <si>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</si>
  <si>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</si>
  <si>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</si>
  <si>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</si>
  <si>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</si>
  <si>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</si>
  <si>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</si>
  <si>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</si>
  <si>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</si>
  <si>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</si>
  <si>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</si>
  <si>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</si>
  <si>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</si>
  <si>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</si>
  <si>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</si>
  <si>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</si>
  <si>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</si>
  <si>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</si>
  <si>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</si>
  <si>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</si>
  <si>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</si>
  <si>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</si>
  <si>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</si>
  <si>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</si>
  <si>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</si>
  <si>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</si>
  <si>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</si>
  <si>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</si>
  <si>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</si>
  <si>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</si>
  <si>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</si>
  <si>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</si>
  <si>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</si>
  <si>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</si>
  <si>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</si>
  <si>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</si>
  <si>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</si>
  <si>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</si>
  <si>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</si>
  <si>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</si>
  <si>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</si>
  <si>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</si>
  <si>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</si>
  <si>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</si>
  <si>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</si>
  <si>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</si>
  <si>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</si>
  <si>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</si>
  <si>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</si>
  <si>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</si>
  <si>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</si>
  <si>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</si>
  <si>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</si>
  <si>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02/09/23 - VENCIMENTO 11/09/23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</si>
</sst>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259480</v>
      </c>
      <c r="C7" s="9">
        <f t="shared" si="0"/>
        <v>172335</v>
      </c>
      <c r="D7" s="9">
        <f t="shared" si="0"/>
        <v>179596</v>
      </c>
      <c r="E7" s="9">
        <f t="shared" si="0"/>
        <v>48176</v>
      </c>
      <c r="F7" s="9">
        <f t="shared" si="0"/>
        <v>136899</v>
      </c>
      <c r="G7" s="9">
        <f t="shared" si="0"/>
        <v>225649</v>
      </c>
      <c r="H7" s="9">
        <f t="shared" si="0"/>
        <v>29183</v>
      </c>
      <c r="I7" s="9">
        <f t="shared" si="0"/>
        <v>180880</v>
      </c>
      <c r="J7" s="9">
        <f t="shared" si="0"/>
        <v>143660</v>
      </c>
      <c r="K7" s="9">
        <f t="shared" si="0"/>
        <v>217475</v>
      </c>
      <c r="L7" s="9">
        <f t="shared" si="0"/>
        <v>170137</v>
      </c>
      <c r="M7" s="9">
        <f t="shared" si="0"/>
        <v>78216</v>
      </c>
      <c r="N7" s="9">
        <f t="shared" si="0"/>
        <v>51038</v>
      </c>
      <c r="O7" s="9">
        <f t="shared" si="0"/>
        <v>1892724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8838</v>
      </c>
      <c r="C8" s="11">
        <f t="shared" si="1"/>
        <v>8528</v>
      </c>
      <c r="D8" s="11">
        <f t="shared" si="1"/>
        <v>5623</v>
      </c>
      <c r="E8" s="11">
        <f t="shared" si="1"/>
        <v>1615</v>
      </c>
      <c r="F8" s="11">
        <f t="shared" si="1"/>
        <v>4684</v>
      </c>
      <c r="G8" s="11">
        <f t="shared" si="1"/>
        <v>10421</v>
      </c>
      <c r="H8" s="11">
        <f t="shared" si="1"/>
        <v>1332</v>
      </c>
      <c r="I8" s="11">
        <f t="shared" si="1"/>
        <v>11088</v>
      </c>
      <c r="J8" s="11">
        <f t="shared" si="1"/>
        <v>6554</v>
      </c>
      <c r="K8" s="11">
        <f t="shared" si="1"/>
        <v>3114</v>
      </c>
      <c r="L8" s="11">
        <f t="shared" si="1"/>
        <v>2989</v>
      </c>
      <c r="M8" s="11">
        <f t="shared" si="1"/>
        <v>3688</v>
      </c>
      <c r="N8" s="11">
        <f t="shared" si="1"/>
        <v>2573</v>
      </c>
      <c r="O8" s="11">
        <f t="shared" si="1"/>
        <v>71047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8838</v>
      </c>
      <c r="C9" s="11">
        <v>8528</v>
      </c>
      <c r="D9" s="11">
        <v>5623</v>
      </c>
      <c r="E9" s="11">
        <v>1615</v>
      </c>
      <c r="F9" s="11">
        <v>4684</v>
      </c>
      <c r="G9" s="11">
        <v>10421</v>
      </c>
      <c r="H9" s="11">
        <v>1332</v>
      </c>
      <c r="I9" s="11">
        <v>11088</v>
      </c>
      <c r="J9" s="11">
        <v>6554</v>
      </c>
      <c r="K9" s="11">
        <v>3112</v>
      </c>
      <c r="L9" s="11">
        <v>2989</v>
      </c>
      <c r="M9" s="11">
        <v>3688</v>
      </c>
      <c r="N9" s="11">
        <v>2566</v>
      </c>
      <c r="O9" s="11">
        <f>SUM(B9:N9)</f>
        <v>71038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7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250642</v>
      </c>
      <c r="C11" s="13">
        <v>163807</v>
      </c>
      <c r="D11" s="13">
        <v>173973</v>
      </c>
      <c r="E11" s="13">
        <v>46561</v>
      </c>
      <c r="F11" s="13">
        <v>132215</v>
      </c>
      <c r="G11" s="13">
        <v>215228</v>
      </c>
      <c r="H11" s="13">
        <v>27851</v>
      </c>
      <c r="I11" s="13">
        <v>169792</v>
      </c>
      <c r="J11" s="13">
        <v>137106</v>
      </c>
      <c r="K11" s="13">
        <v>214361</v>
      </c>
      <c r="L11" s="13">
        <v>167148</v>
      </c>
      <c r="M11" s="13">
        <v>74528</v>
      </c>
      <c r="N11" s="13">
        <v>48465</v>
      </c>
      <c r="O11" s="11">
        <f>SUM(B11:N11)</f>
        <v>1821677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19725</v>
      </c>
      <c r="C12" s="13">
        <v>16441</v>
      </c>
      <c r="D12" s="13">
        <v>14594</v>
      </c>
      <c r="E12" s="13">
        <v>5128</v>
      </c>
      <c r="F12" s="13">
        <v>13633</v>
      </c>
      <c r="G12" s="13">
        <v>23931</v>
      </c>
      <c r="H12" s="13">
        <v>3266</v>
      </c>
      <c r="I12" s="13">
        <v>17933</v>
      </c>
      <c r="J12" s="13">
        <v>12690</v>
      </c>
      <c r="K12" s="13">
        <v>15513</v>
      </c>
      <c r="L12" s="13">
        <v>11792</v>
      </c>
      <c r="M12" s="13">
        <v>4440</v>
      </c>
      <c r="N12" s="13">
        <v>2298</v>
      </c>
      <c r="O12" s="11">
        <f>SUM(B12:N12)</f>
        <v>161384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230917</v>
      </c>
      <c r="C13" s="15">
        <f t="shared" si="2"/>
        <v>147366</v>
      </c>
      <c r="D13" s="15">
        <f t="shared" si="2"/>
        <v>159379</v>
      </c>
      <c r="E13" s="15">
        <f t="shared" si="2"/>
        <v>41433</v>
      </c>
      <c r="F13" s="15">
        <f t="shared" si="2"/>
        <v>118582</v>
      </c>
      <c r="G13" s="15">
        <f t="shared" si="2"/>
        <v>191297</v>
      </c>
      <c r="H13" s="15">
        <f t="shared" si="2"/>
        <v>24585</v>
      </c>
      <c r="I13" s="15">
        <f t="shared" si="2"/>
        <v>151859</v>
      </c>
      <c r="J13" s="15">
        <f t="shared" si="2"/>
        <v>124416</v>
      </c>
      <c r="K13" s="15">
        <f t="shared" si="2"/>
        <v>198848</v>
      </c>
      <c r="L13" s="15">
        <f t="shared" si="2"/>
        <v>155356</v>
      </c>
      <c r="M13" s="15">
        <f t="shared" si="2"/>
        <v>70088</v>
      </c>
      <c r="N13" s="15">
        <f t="shared" si="2"/>
        <v>46167</v>
      </c>
      <c r="O13" s="11">
        <f>SUM(B13:N13)</f>
        <v>1660293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1.168410012798113</v>
      </c>
      <c r="C18" s="19">
        <v>1.257389707922524</v>
      </c>
      <c r="D18" s="19">
        <v>1.388776697137046</v>
      </c>
      <c r="E18" s="19">
        <v>0.863330799643427</v>
      </c>
      <c r="F18" s="19">
        <v>1.357782432283966</v>
      </c>
      <c r="G18" s="19">
        <v>1.400545816006289</v>
      </c>
      <c r="H18" s="19">
        <v>1.664254109967405</v>
      </c>
      <c r="I18" s="19">
        <v>1.121652916048844</v>
      </c>
      <c r="J18" s="19">
        <v>1.33969241730623</v>
      </c>
      <c r="K18" s="19">
        <v>1.199044571463399</v>
      </c>
      <c r="L18" s="19">
        <v>1.253024358011056</v>
      </c>
      <c r="M18" s="19">
        <v>1.198265724555604</v>
      </c>
      <c r="N18" s="19">
        <v>1.047698603793621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998135.3799999999</v>
      </c>
      <c r="C20" s="24">
        <f t="shared" si="3"/>
        <v>718077.7999999999</v>
      </c>
      <c r="D20" s="24">
        <f t="shared" si="3"/>
        <v>718613.4800000001</v>
      </c>
      <c r="E20" s="24">
        <f t="shared" si="3"/>
        <v>208496.52</v>
      </c>
      <c r="F20" s="24">
        <f t="shared" si="3"/>
        <v>630704.84</v>
      </c>
      <c r="G20" s="24">
        <f t="shared" si="3"/>
        <v>885312.05</v>
      </c>
      <c r="H20" s="24">
        <f t="shared" si="3"/>
        <v>184118.75000000003</v>
      </c>
      <c r="I20" s="24">
        <f t="shared" si="3"/>
        <v>688283.92</v>
      </c>
      <c r="J20" s="24">
        <f t="shared" si="3"/>
        <v>637221.1700000002</v>
      </c>
      <c r="K20" s="24">
        <f t="shared" si="3"/>
        <v>827871.7700000001</v>
      </c>
      <c r="L20" s="24">
        <f t="shared" si="3"/>
        <v>775258.7500000001</v>
      </c>
      <c r="M20" s="24">
        <f t="shared" si="3"/>
        <v>402234.39</v>
      </c>
      <c r="N20" s="24">
        <f t="shared" si="3"/>
        <v>202499.13999999998</v>
      </c>
      <c r="O20" s="24">
        <f>O21+O22+O23+O24+O25+O26+O27+O28+O29</f>
        <v>7876827.960000001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760561.83</v>
      </c>
      <c r="C21" s="28">
        <f aca="true" t="shared" si="4" ref="C21:N21">ROUND((C15+C16)*C7,2)</f>
        <v>521830.38</v>
      </c>
      <c r="D21" s="28">
        <f t="shared" si="4"/>
        <v>476935.14</v>
      </c>
      <c r="E21" s="28">
        <f t="shared" si="4"/>
        <v>218560.06</v>
      </c>
      <c r="F21" s="28">
        <f t="shared" si="4"/>
        <v>421375.12</v>
      </c>
      <c r="G21" s="28">
        <f t="shared" si="4"/>
        <v>571478.66</v>
      </c>
      <c r="H21" s="28">
        <f t="shared" si="4"/>
        <v>99233.87</v>
      </c>
      <c r="I21" s="28">
        <f t="shared" si="4"/>
        <v>543851.9</v>
      </c>
      <c r="J21" s="28">
        <f t="shared" si="4"/>
        <v>434456.57</v>
      </c>
      <c r="K21" s="28">
        <f t="shared" si="4"/>
        <v>621652.29</v>
      </c>
      <c r="L21" s="28">
        <f t="shared" si="4"/>
        <v>553761.91</v>
      </c>
      <c r="M21" s="28">
        <f t="shared" si="4"/>
        <v>293755.83</v>
      </c>
      <c r="N21" s="28">
        <f t="shared" si="4"/>
        <v>173146.42</v>
      </c>
      <c r="O21" s="28">
        <f aca="true" t="shared" si="5" ref="O21:O29">SUM(B21:N21)</f>
        <v>5690599.98</v>
      </c>
    </row>
    <row r="22" spans="1:23" ht="18.75" customHeight="1">
      <c r="A22" s="26" t="s">
        <v>33</v>
      </c>
      <c r="B22" s="28">
        <f>IF(B18&lt;&gt;0,ROUND((B18-1)*B21,2),0)</f>
        <v>128086.23</v>
      </c>
      <c r="C22" s="28">
        <f aca="true" t="shared" si="6" ref="C22:N22">IF(C18&lt;&gt;0,ROUND((C18-1)*C21,2),0)</f>
        <v>134313.77</v>
      </c>
      <c r="D22" s="28">
        <f t="shared" si="6"/>
        <v>185421.27</v>
      </c>
      <c r="E22" s="28">
        <f t="shared" si="6"/>
        <v>-29870.43</v>
      </c>
      <c r="F22" s="28">
        <f t="shared" si="6"/>
        <v>150760.62</v>
      </c>
      <c r="G22" s="28">
        <f t="shared" si="6"/>
        <v>228903.39</v>
      </c>
      <c r="H22" s="28">
        <f t="shared" si="6"/>
        <v>65916.51</v>
      </c>
      <c r="I22" s="28">
        <f t="shared" si="6"/>
        <v>66161.17</v>
      </c>
      <c r="J22" s="28">
        <f t="shared" si="6"/>
        <v>147581.6</v>
      </c>
      <c r="K22" s="28">
        <f t="shared" si="6"/>
        <v>123736.51</v>
      </c>
      <c r="L22" s="28">
        <f t="shared" si="6"/>
        <v>140115.25</v>
      </c>
      <c r="M22" s="28">
        <f t="shared" si="6"/>
        <v>58241.71</v>
      </c>
      <c r="N22" s="28">
        <f t="shared" si="6"/>
        <v>8258.84</v>
      </c>
      <c r="O22" s="28">
        <f t="shared" si="5"/>
        <v>1407626.4400000002</v>
      </c>
      <c r="W22" s="51"/>
    </row>
    <row r="23" spans="1:15" ht="18.75" customHeight="1">
      <c r="A23" s="26" t="s">
        <v>34</v>
      </c>
      <c r="B23" s="28">
        <v>42766.7</v>
      </c>
      <c r="C23" s="28">
        <v>31850.51</v>
      </c>
      <c r="D23" s="28">
        <v>24071.43</v>
      </c>
      <c r="E23" s="28">
        <v>8461.86</v>
      </c>
      <c r="F23" s="28">
        <v>27317.2</v>
      </c>
      <c r="G23" s="28">
        <v>38464.15</v>
      </c>
      <c r="H23" s="28">
        <v>4260.7</v>
      </c>
      <c r="I23" s="28">
        <v>30733.37</v>
      </c>
      <c r="J23" s="28">
        <v>24662.87</v>
      </c>
      <c r="K23" s="28">
        <v>37103.25</v>
      </c>
      <c r="L23" s="28">
        <v>36272.8</v>
      </c>
      <c r="M23" s="28">
        <v>18115.86</v>
      </c>
      <c r="N23" s="28">
        <v>10099.13</v>
      </c>
      <c r="O23" s="28">
        <f t="shared" si="5"/>
        <v>334179.82999999996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1305.58</v>
      </c>
      <c r="C26" s="28">
        <v>965.11</v>
      </c>
      <c r="D26" s="28">
        <v>959.49</v>
      </c>
      <c r="E26" s="28">
        <v>278.56</v>
      </c>
      <c r="F26" s="28">
        <v>838.5</v>
      </c>
      <c r="G26" s="28">
        <v>1173.33</v>
      </c>
      <c r="H26" s="28">
        <v>239.17</v>
      </c>
      <c r="I26" s="28">
        <v>900.4</v>
      </c>
      <c r="J26" s="28">
        <v>849.75</v>
      </c>
      <c r="K26" s="28">
        <v>1094.55</v>
      </c>
      <c r="L26" s="28">
        <v>1021.39</v>
      </c>
      <c r="M26" s="28">
        <v>517.73</v>
      </c>
      <c r="N26" s="28">
        <v>270.11</v>
      </c>
      <c r="O26" s="28">
        <f t="shared" si="5"/>
        <v>10413.669999999998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683.17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8163.1900000000005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-38887.2</v>
      </c>
      <c r="C31" s="28">
        <f aca="true" t="shared" si="7" ref="C31:O31">+C32+C34+C47+C48+C49+C54-C55</f>
        <v>-37523.2</v>
      </c>
      <c r="D31" s="28">
        <f t="shared" si="7"/>
        <v>-24741.2</v>
      </c>
      <c r="E31" s="28">
        <f t="shared" si="7"/>
        <v>-7106</v>
      </c>
      <c r="F31" s="28">
        <f t="shared" si="7"/>
        <v>-20609.6</v>
      </c>
      <c r="G31" s="28">
        <f t="shared" si="7"/>
        <v>-45852.4</v>
      </c>
      <c r="H31" s="28">
        <f t="shared" si="7"/>
        <v>-11012.619999999999</v>
      </c>
      <c r="I31" s="28">
        <f t="shared" si="7"/>
        <v>-48787.2</v>
      </c>
      <c r="J31" s="28">
        <f t="shared" si="7"/>
        <v>-28837.6</v>
      </c>
      <c r="K31" s="28">
        <f t="shared" si="7"/>
        <v>-733692.8</v>
      </c>
      <c r="L31" s="28">
        <f t="shared" si="7"/>
        <v>-679151.6</v>
      </c>
      <c r="M31" s="28">
        <f t="shared" si="7"/>
        <v>-16227.2</v>
      </c>
      <c r="N31" s="28">
        <f t="shared" si="7"/>
        <v>-11290.4</v>
      </c>
      <c r="O31" s="28">
        <f t="shared" si="7"/>
        <v>-1703719.02</v>
      </c>
    </row>
    <row r="32" spans="1:15" ht="18.75" customHeight="1">
      <c r="A32" s="26" t="s">
        <v>38</v>
      </c>
      <c r="B32" s="29">
        <f>+B33</f>
        <v>-38887.2</v>
      </c>
      <c r="C32" s="29">
        <f>+C33</f>
        <v>-37523.2</v>
      </c>
      <c r="D32" s="29">
        <f aca="true" t="shared" si="8" ref="D32:O32">+D33</f>
        <v>-24741.2</v>
      </c>
      <c r="E32" s="29">
        <f t="shared" si="8"/>
        <v>-7106</v>
      </c>
      <c r="F32" s="29">
        <f t="shared" si="8"/>
        <v>-20609.6</v>
      </c>
      <c r="G32" s="29">
        <f t="shared" si="8"/>
        <v>-45852.4</v>
      </c>
      <c r="H32" s="29">
        <f t="shared" si="8"/>
        <v>-5860.8</v>
      </c>
      <c r="I32" s="29">
        <f t="shared" si="8"/>
        <v>-48787.2</v>
      </c>
      <c r="J32" s="29">
        <f t="shared" si="8"/>
        <v>-28837.6</v>
      </c>
      <c r="K32" s="29">
        <f t="shared" si="8"/>
        <v>-13692.8</v>
      </c>
      <c r="L32" s="29">
        <f t="shared" si="8"/>
        <v>-13151.6</v>
      </c>
      <c r="M32" s="29">
        <f t="shared" si="8"/>
        <v>-16227.2</v>
      </c>
      <c r="N32" s="29">
        <f t="shared" si="8"/>
        <v>-11290.4</v>
      </c>
      <c r="O32" s="29">
        <f t="shared" si="8"/>
        <v>-312567.2</v>
      </c>
    </row>
    <row r="33" spans="1:26" ht="18.75" customHeight="1">
      <c r="A33" s="27" t="s">
        <v>39</v>
      </c>
      <c r="B33" s="16">
        <f>ROUND((-B9)*$G$3,2)</f>
        <v>-38887.2</v>
      </c>
      <c r="C33" s="16">
        <f aca="true" t="shared" si="9" ref="C33:N33">ROUND((-C9)*$G$3,2)</f>
        <v>-37523.2</v>
      </c>
      <c r="D33" s="16">
        <f t="shared" si="9"/>
        <v>-24741.2</v>
      </c>
      <c r="E33" s="16">
        <f t="shared" si="9"/>
        <v>-7106</v>
      </c>
      <c r="F33" s="16">
        <f t="shared" si="9"/>
        <v>-20609.6</v>
      </c>
      <c r="G33" s="16">
        <f t="shared" si="9"/>
        <v>-45852.4</v>
      </c>
      <c r="H33" s="16">
        <f t="shared" si="9"/>
        <v>-5860.8</v>
      </c>
      <c r="I33" s="16">
        <f t="shared" si="9"/>
        <v>-48787.2</v>
      </c>
      <c r="J33" s="16">
        <f t="shared" si="9"/>
        <v>-28837.6</v>
      </c>
      <c r="K33" s="16">
        <f t="shared" si="9"/>
        <v>-13692.8</v>
      </c>
      <c r="L33" s="16">
        <f t="shared" si="9"/>
        <v>-13151.6</v>
      </c>
      <c r="M33" s="16">
        <f t="shared" si="9"/>
        <v>-16227.2</v>
      </c>
      <c r="N33" s="16">
        <f t="shared" si="9"/>
        <v>-11290.4</v>
      </c>
      <c r="O33" s="30">
        <f aca="true" t="shared" si="10" ref="O33:O55">SUM(B33:N33)</f>
        <v>-312567.2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-5151.82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-1391151.82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-5151.82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-5151.82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959248.1799999999</v>
      </c>
      <c r="C53" s="34">
        <f aca="true" t="shared" si="13" ref="C53:N53">+C20+C31</f>
        <v>680554.6</v>
      </c>
      <c r="D53" s="34">
        <f t="shared" si="13"/>
        <v>693872.2800000001</v>
      </c>
      <c r="E53" s="34">
        <f t="shared" si="13"/>
        <v>201390.52</v>
      </c>
      <c r="F53" s="34">
        <f t="shared" si="13"/>
        <v>610095.24</v>
      </c>
      <c r="G53" s="34">
        <f t="shared" si="13"/>
        <v>839459.65</v>
      </c>
      <c r="H53" s="34">
        <f t="shared" si="13"/>
        <v>173106.13000000003</v>
      </c>
      <c r="I53" s="34">
        <f t="shared" si="13"/>
        <v>639496.7200000001</v>
      </c>
      <c r="J53" s="34">
        <f t="shared" si="13"/>
        <v>608383.5700000002</v>
      </c>
      <c r="K53" s="34">
        <f t="shared" si="13"/>
        <v>94178.97000000009</v>
      </c>
      <c r="L53" s="34">
        <f t="shared" si="13"/>
        <v>96107.15000000014</v>
      </c>
      <c r="M53" s="34">
        <f t="shared" si="13"/>
        <v>386007.19</v>
      </c>
      <c r="N53" s="34">
        <f t="shared" si="13"/>
        <v>191208.74</v>
      </c>
      <c r="O53" s="34">
        <f>SUM(B53:N53)</f>
        <v>6173108.940000001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959248.18</v>
      </c>
      <c r="C59" s="42">
        <f t="shared" si="14"/>
        <v>680554.61</v>
      </c>
      <c r="D59" s="42">
        <f t="shared" si="14"/>
        <v>693872.28</v>
      </c>
      <c r="E59" s="42">
        <f t="shared" si="14"/>
        <v>201390.52</v>
      </c>
      <c r="F59" s="42">
        <f t="shared" si="14"/>
        <v>610095.24</v>
      </c>
      <c r="G59" s="42">
        <f t="shared" si="14"/>
        <v>839459.64</v>
      </c>
      <c r="H59" s="42">
        <f t="shared" si="14"/>
        <v>173106.14</v>
      </c>
      <c r="I59" s="42">
        <f t="shared" si="14"/>
        <v>639496.72</v>
      </c>
      <c r="J59" s="42">
        <f t="shared" si="14"/>
        <v>608383.58</v>
      </c>
      <c r="K59" s="42">
        <f t="shared" si="14"/>
        <v>94178.97</v>
      </c>
      <c r="L59" s="42">
        <f t="shared" si="14"/>
        <v>96107.15</v>
      </c>
      <c r="M59" s="42">
        <f t="shared" si="14"/>
        <v>386007.2</v>
      </c>
      <c r="N59" s="42">
        <f t="shared" si="14"/>
        <v>191208.74</v>
      </c>
      <c r="O59" s="34">
        <f t="shared" si="14"/>
        <v>6173108.970000001</v>
      </c>
      <c r="Q59"/>
    </row>
    <row r="60" spans="1:18" ht="18.75" customHeight="1">
      <c r="A60" s="26" t="s">
        <v>54</v>
      </c>
      <c r="B60" s="42">
        <v>788437.55</v>
      </c>
      <c r="C60" s="42">
        <v>485657.13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1274094.6800000002</v>
      </c>
      <c r="P60"/>
      <c r="Q60"/>
      <c r="R60" s="41"/>
    </row>
    <row r="61" spans="1:16" ht="18.75" customHeight="1">
      <c r="A61" s="26" t="s">
        <v>55</v>
      </c>
      <c r="B61" s="42">
        <v>170810.63</v>
      </c>
      <c r="C61" s="42">
        <v>194897.48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365708.11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693872.28</v>
      </c>
      <c r="E62" s="43">
        <v>0</v>
      </c>
      <c r="F62" s="43">
        <v>0</v>
      </c>
      <c r="G62" s="43">
        <v>0</v>
      </c>
      <c r="H62" s="42">
        <v>173106.14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866978.42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201390.52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201390.52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610095.24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610095.24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839459.64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839459.64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639496.72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639496.72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608383.58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608383.58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94178.97</v>
      </c>
      <c r="L68" s="29">
        <v>96107.15</v>
      </c>
      <c r="M68" s="43">
        <v>0</v>
      </c>
      <c r="N68" s="43">
        <v>0</v>
      </c>
      <c r="O68" s="34">
        <f t="shared" si="15"/>
        <v>190286.12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386007.2</v>
      </c>
      <c r="N69" s="43">
        <v>0</v>
      </c>
      <c r="O69" s="34">
        <f t="shared" si="15"/>
        <v>386007.2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191208.74</v>
      </c>
      <c r="O70" s="46">
        <f t="shared" si="15"/>
        <v>191208.74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2023-09-08T18:41:57Z</dcterms:modified>
  <cp:category/>
  <cp:version/>
  <cp:contentType/>
  <cp:contentStatus/>
</cp:coreProperties>
</file>