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<sst xmlns="http://schemas.openxmlformats.org/spreadsheetml/2006/main" count="82" uniqueCount="81">
  <si>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</si>
  <si>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</si>
  <si>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</si>
  <si>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</si>
  <si>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</si>
  <si>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</si>
  <si>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</si>
  <si>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</si>
  <si>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</si>
  <si>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</si>
  <si>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</si>
  <si>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</si>
  <si>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</si>
  <si>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</si>
  <si>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</si>
  <si>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</si>
  <si>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</si>
  <si>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</si>
  <si>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</si>
  <si>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</si>
  <si>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</si>
  <si>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</si>
  <si>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</si>
  <si>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</si>
  <si>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</si>
  <si>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</si>
  <si>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</si>
  <si>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</si>
  <si>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</si>
  <si>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</si>
  <si>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</si>
  <si>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</si>
  <si>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</si>
  <si>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</si>
  <si>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</si>
  <si>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</si>
  <si>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</si>
  <si>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</si>
  <si>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</si>
  <si>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</si>
  <si>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</si>
  <si>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</si>
  <si>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</si>
  <si>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</si>
  <si>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</si>
  <si>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</si>
  <si>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</si>
  <si>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</si>
  <si>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</si>
  <si>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</si>
  <si>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</si>
  <si>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</si>
  <si>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</si>
  <si>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</si>
  <si>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</si>
  <si>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</si>
  <si>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</si>
  <si>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</si>
  <si>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</si>
  <si>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</si>
  <si>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</si>
  <si>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</si>
  <si>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</si>
  <si>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</si>
  <si>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</si>
  <si>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</si>
  <si>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</si>
  <si>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</si>
  <si>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</si>
  <si>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</si>
  <si>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</si>
  <si>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</si>
  <si>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</si>
  <si>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</si>
  <si>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</si>
  <si>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</si>
  <si>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</si>
  <si>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</si>
  <si>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</si>
  <si>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17/09/23 - VENCIMENTO 22/09/23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</si>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</sst>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97246</v>
      </c>
      <c r="C7" s="46">
        <f aca="true" t="shared" si="0" ref="C7:J7">+C8+C11</f>
        <v>71366</v>
      </c>
      <c r="D7" s="46">
        <f t="shared" si="0"/>
        <v>106967</v>
      </c>
      <c r="E7" s="46">
        <f t="shared" si="0"/>
        <v>49589</v>
      </c>
      <c r="F7" s="46">
        <f t="shared" si="0"/>
        <v>83079</v>
      </c>
      <c r="G7" s="46">
        <f t="shared" si="0"/>
        <v>77440</v>
      </c>
      <c r="H7" s="46">
        <f t="shared" si="0"/>
        <v>90230</v>
      </c>
      <c r="I7" s="46">
        <f t="shared" si="0"/>
        <v>121916</v>
      </c>
      <c r="J7" s="46">
        <f t="shared" si="0"/>
        <v>28674</v>
      </c>
      <c r="K7" s="38">
        <f aca="true" t="shared" si="1" ref="K7:K13">SUM(B7:J7)</f>
        <v>726507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6126</v>
      </c>
      <c r="C8" s="44">
        <f t="shared" si="2"/>
        <v>5900</v>
      </c>
      <c r="D8" s="44">
        <f t="shared" si="2"/>
        <v>7038</v>
      </c>
      <c r="E8" s="44">
        <f t="shared" si="2"/>
        <v>3863</v>
      </c>
      <c r="F8" s="44">
        <f t="shared" si="2"/>
        <v>5598</v>
      </c>
      <c r="G8" s="44">
        <f t="shared" si="2"/>
        <v>3299</v>
      </c>
      <c r="H8" s="44">
        <f t="shared" si="2"/>
        <v>2502</v>
      </c>
      <c r="I8" s="44">
        <f t="shared" si="2"/>
        <v>6927</v>
      </c>
      <c r="J8" s="44">
        <f t="shared" si="2"/>
        <v>953</v>
      </c>
      <c r="K8" s="38">
        <f t="shared" si="1"/>
        <v>42206</v>
      </c>
      <c r="L8"/>
      <c r="M8"/>
      <c r="N8"/>
    </row>
    <row r="9" spans="1:14" ht="16.5" customHeight="1">
      <c r="A9" s="22" t="s">
        <v>31</v>
      </c>
      <c r="B9" s="44">
        <v>6109</v>
      </c>
      <c r="C9" s="44">
        <v>5900</v>
      </c>
      <c r="D9" s="44">
        <v>7038</v>
      </c>
      <c r="E9" s="44">
        <v>3806</v>
      </c>
      <c r="F9" s="44">
        <v>5591</v>
      </c>
      <c r="G9" s="44">
        <v>3298</v>
      </c>
      <c r="H9" s="44">
        <v>2502</v>
      </c>
      <c r="I9" s="44">
        <v>6901</v>
      </c>
      <c r="J9" s="44">
        <v>953</v>
      </c>
      <c r="K9" s="38">
        <f t="shared" si="1"/>
        <v>42098</v>
      </c>
      <c r="L9"/>
      <c r="M9"/>
      <c r="N9"/>
    </row>
    <row r="10" spans="1:14" ht="16.5" customHeight="1">
      <c r="A10" s="22" t="s">
        <v>30</v>
      </c>
      <c r="B10" s="44">
        <v>17</v>
      </c>
      <c r="C10" s="44">
        <v>0</v>
      </c>
      <c r="D10" s="44">
        <v>0</v>
      </c>
      <c r="E10" s="44">
        <v>57</v>
      </c>
      <c r="F10" s="44">
        <v>7</v>
      </c>
      <c r="G10" s="44">
        <v>1</v>
      </c>
      <c r="H10" s="44">
        <v>0</v>
      </c>
      <c r="I10" s="44">
        <v>26</v>
      </c>
      <c r="J10" s="44">
        <v>0</v>
      </c>
      <c r="K10" s="38">
        <f t="shared" si="1"/>
        <v>108</v>
      </c>
      <c r="L10"/>
      <c r="M10"/>
      <c r="N10"/>
    </row>
    <row r="11" spans="1:14" ht="16.5" customHeight="1">
      <c r="A11" s="43" t="s">
        <v>66</v>
      </c>
      <c r="B11" s="42">
        <v>91120</v>
      </c>
      <c r="C11" s="42">
        <v>65466</v>
      </c>
      <c r="D11" s="42">
        <v>99929</v>
      </c>
      <c r="E11" s="42">
        <v>45726</v>
      </c>
      <c r="F11" s="42">
        <v>77481</v>
      </c>
      <c r="G11" s="42">
        <v>74141</v>
      </c>
      <c r="H11" s="42">
        <v>87728</v>
      </c>
      <c r="I11" s="42">
        <v>114989</v>
      </c>
      <c r="J11" s="42">
        <v>27721</v>
      </c>
      <c r="K11" s="38">
        <f t="shared" si="1"/>
        <v>684301</v>
      </c>
      <c r="L11" s="59"/>
      <c r="M11" s="59"/>
      <c r="N11" s="59"/>
    </row>
    <row r="12" spans="1:14" ht="16.5" customHeight="1">
      <c r="A12" s="22" t="s">
        <v>78</v>
      </c>
      <c r="B12" s="42">
        <v>8280</v>
      </c>
      <c r="C12" s="42">
        <v>6129</v>
      </c>
      <c r="D12" s="42">
        <v>10220</v>
      </c>
      <c r="E12" s="42">
        <v>5886</v>
      </c>
      <c r="F12" s="42">
        <v>6191</v>
      </c>
      <c r="G12" s="42">
        <v>4770</v>
      </c>
      <c r="H12" s="42">
        <v>4915</v>
      </c>
      <c r="I12" s="42">
        <v>7136</v>
      </c>
      <c r="J12" s="42">
        <v>1295</v>
      </c>
      <c r="K12" s="38">
        <f t="shared" si="1"/>
        <v>54822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82840</v>
      </c>
      <c r="C13" s="42">
        <f>+C11-C12</f>
        <v>59337</v>
      </c>
      <c r="D13" s="42">
        <f>+D11-D12</f>
        <v>89709</v>
      </c>
      <c r="E13" s="42">
        <f aca="true" t="shared" si="3" ref="E13:J13">+E11-E12</f>
        <v>39840</v>
      </c>
      <c r="F13" s="42">
        <f t="shared" si="3"/>
        <v>71290</v>
      </c>
      <c r="G13" s="42">
        <f t="shared" si="3"/>
        <v>69371</v>
      </c>
      <c r="H13" s="42">
        <f t="shared" si="3"/>
        <v>82813</v>
      </c>
      <c r="I13" s="42">
        <f t="shared" si="3"/>
        <v>107853</v>
      </c>
      <c r="J13" s="42">
        <f t="shared" si="3"/>
        <v>26426</v>
      </c>
      <c r="K13" s="38">
        <f t="shared" si="1"/>
        <v>629479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1.061463059229533</v>
      </c>
      <c r="C18" s="39">
        <v>1.176074763084582</v>
      </c>
      <c r="D18" s="39">
        <v>1.078488759694238</v>
      </c>
      <c r="E18" s="39">
        <v>1.314187850656738</v>
      </c>
      <c r="F18" s="39">
        <v>1.001802357072707</v>
      </c>
      <c r="G18" s="39">
        <v>1.179121221995262</v>
      </c>
      <c r="H18" s="39">
        <v>1.175660965807834</v>
      </c>
      <c r="I18" s="39">
        <v>1.129487239036187</v>
      </c>
      <c r="J18" s="39">
        <v>1.041195064333891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492481.55999999994</v>
      </c>
      <c r="C20" s="36">
        <f aca="true" t="shared" si="4" ref="C20:J20">SUM(C21:C28)</f>
        <v>445878.98999999993</v>
      </c>
      <c r="D20" s="36">
        <f t="shared" si="4"/>
        <v>676231.1500000001</v>
      </c>
      <c r="E20" s="36">
        <f t="shared" si="4"/>
        <v>338759.76000000007</v>
      </c>
      <c r="F20" s="36">
        <f t="shared" si="4"/>
        <v>444059.33999999997</v>
      </c>
      <c r="G20" s="36">
        <f t="shared" si="4"/>
        <v>490868.23</v>
      </c>
      <c r="H20" s="36">
        <f t="shared" si="4"/>
        <v>460519.76</v>
      </c>
      <c r="I20" s="36">
        <f t="shared" si="4"/>
        <v>604348.5</v>
      </c>
      <c r="J20" s="36">
        <f t="shared" si="4"/>
        <v>151094.61000000002</v>
      </c>
      <c r="K20" s="36">
        <f aca="true" t="shared" si="5" ref="K20:K28">SUM(B20:J20)</f>
        <v>4104241.9</v>
      </c>
      <c r="L20"/>
      <c r="M20"/>
      <c r="N20"/>
    </row>
    <row r="21" spans="1:14" ht="16.5" customHeight="1">
      <c r="A21" s="35" t="s">
        <v>27</v>
      </c>
      <c r="B21" s="58">
        <f>ROUND((B15+B16)*B7,2)</f>
        <v>439055.97</v>
      </c>
      <c r="C21" s="58">
        <f>ROUND((C15+C16)*C7,2)</f>
        <v>353975.36</v>
      </c>
      <c r="D21" s="58">
        <f aca="true" t="shared" si="6" ref="D21:J21">ROUND((D15+D16)*D7,2)</f>
        <v>588158.05</v>
      </c>
      <c r="E21" s="58">
        <f t="shared" si="6"/>
        <v>237065.17</v>
      </c>
      <c r="F21" s="58">
        <f t="shared" si="6"/>
        <v>420304.97</v>
      </c>
      <c r="G21" s="58">
        <f t="shared" si="6"/>
        <v>395741.63</v>
      </c>
      <c r="H21" s="58">
        <f t="shared" si="6"/>
        <v>367145.87</v>
      </c>
      <c r="I21" s="58">
        <f t="shared" si="6"/>
        <v>501099.14</v>
      </c>
      <c r="J21" s="58">
        <f t="shared" si="6"/>
        <v>133357.04</v>
      </c>
      <c r="K21" s="30">
        <f t="shared" si="5"/>
        <v>3435903.2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26985.72</v>
      </c>
      <c r="C22" s="30">
        <f t="shared" si="7"/>
        <v>62326.13</v>
      </c>
      <c r="D22" s="30">
        <f t="shared" si="7"/>
        <v>46163.8</v>
      </c>
      <c r="E22" s="30">
        <f t="shared" si="7"/>
        <v>74483</v>
      </c>
      <c r="F22" s="30">
        <f t="shared" si="7"/>
        <v>757.54</v>
      </c>
      <c r="G22" s="30">
        <f t="shared" si="7"/>
        <v>70885.72</v>
      </c>
      <c r="H22" s="30">
        <f t="shared" si="7"/>
        <v>64493.2</v>
      </c>
      <c r="I22" s="30">
        <f t="shared" si="7"/>
        <v>64885.94</v>
      </c>
      <c r="J22" s="30">
        <f t="shared" si="7"/>
        <v>5493.65</v>
      </c>
      <c r="K22" s="30">
        <f t="shared" si="5"/>
        <v>416474.70000000007</v>
      </c>
      <c r="L22"/>
      <c r="M22"/>
      <c r="N22"/>
    </row>
    <row r="23" spans="1:14" ht="16.5" customHeight="1">
      <c r="A23" s="18" t="s">
        <v>25</v>
      </c>
      <c r="B23" s="30">
        <v>22096.27</v>
      </c>
      <c r="C23" s="30">
        <v>23644.41</v>
      </c>
      <c r="D23" s="30">
        <v>33337.1</v>
      </c>
      <c r="E23" s="30">
        <v>20071.44</v>
      </c>
      <c r="F23" s="30">
        <v>19197.77</v>
      </c>
      <c r="G23" s="30">
        <v>20236.89</v>
      </c>
      <c r="H23" s="30">
        <v>23115.01</v>
      </c>
      <c r="I23" s="30">
        <v>31866.75</v>
      </c>
      <c r="J23" s="30">
        <v>9579.59</v>
      </c>
      <c r="K23" s="30">
        <f t="shared" si="5"/>
        <v>203145.23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1221.16</v>
      </c>
      <c r="C26" s="30">
        <v>1105.8</v>
      </c>
      <c r="D26" s="30">
        <v>1676.99</v>
      </c>
      <c r="E26" s="30">
        <v>841.31</v>
      </c>
      <c r="F26" s="30">
        <v>1102.99</v>
      </c>
      <c r="G26" s="30">
        <v>1218.35</v>
      </c>
      <c r="H26" s="30">
        <v>1142.38</v>
      </c>
      <c r="I26" s="30">
        <v>1499.73</v>
      </c>
      <c r="J26" s="30">
        <v>374.23</v>
      </c>
      <c r="K26" s="30">
        <f t="shared" si="5"/>
        <v>10182.939999999999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1020.85</v>
      </c>
      <c r="J28" s="30">
        <v>338.85</v>
      </c>
      <c r="K28" s="30">
        <f t="shared" si="5"/>
        <v>6824.36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-26879.6</v>
      </c>
      <c r="C31" s="30">
        <f t="shared" si="8"/>
        <v>-25960</v>
      </c>
      <c r="D31" s="30">
        <f t="shared" si="8"/>
        <v>-541141.24</v>
      </c>
      <c r="E31" s="30">
        <f t="shared" si="8"/>
        <v>-16746.4</v>
      </c>
      <c r="F31" s="30">
        <f t="shared" si="8"/>
        <v>-24600.4</v>
      </c>
      <c r="G31" s="30">
        <f t="shared" si="8"/>
        <v>-14511.2</v>
      </c>
      <c r="H31" s="30">
        <f t="shared" si="8"/>
        <v>-393614</v>
      </c>
      <c r="I31" s="30">
        <f t="shared" si="8"/>
        <v>-30364.4</v>
      </c>
      <c r="J31" s="30">
        <f t="shared" si="8"/>
        <v>-119191.45999999999</v>
      </c>
      <c r="K31" s="30">
        <f aca="true" t="shared" si="9" ref="K31:K39">SUM(B31:J31)</f>
        <v>-1193008.7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-26879.6</v>
      </c>
      <c r="C32" s="30">
        <f t="shared" si="10"/>
        <v>-25960</v>
      </c>
      <c r="D32" s="30">
        <f t="shared" si="10"/>
        <v>-30967.2</v>
      </c>
      <c r="E32" s="30">
        <f t="shared" si="10"/>
        <v>-16746.4</v>
      </c>
      <c r="F32" s="30">
        <f t="shared" si="10"/>
        <v>-24600.4</v>
      </c>
      <c r="G32" s="30">
        <f t="shared" si="10"/>
        <v>-14511.2</v>
      </c>
      <c r="H32" s="30">
        <f t="shared" si="10"/>
        <v>-11008.8</v>
      </c>
      <c r="I32" s="30">
        <f t="shared" si="10"/>
        <v>-30364.4</v>
      </c>
      <c r="J32" s="30">
        <f t="shared" si="10"/>
        <v>-4193.2</v>
      </c>
      <c r="K32" s="30">
        <f t="shared" si="9"/>
        <v>-185231.2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-26879.6</v>
      </c>
      <c r="C33" s="30">
        <f t="shared" si="11"/>
        <v>-25960</v>
      </c>
      <c r="D33" s="30">
        <f t="shared" si="11"/>
        <v>-30967.2</v>
      </c>
      <c r="E33" s="30">
        <f t="shared" si="11"/>
        <v>-16746.4</v>
      </c>
      <c r="F33" s="30">
        <f t="shared" si="11"/>
        <v>-24600.4</v>
      </c>
      <c r="G33" s="30">
        <f t="shared" si="11"/>
        <v>-14511.2</v>
      </c>
      <c r="H33" s="30">
        <f t="shared" si="11"/>
        <v>-11008.8</v>
      </c>
      <c r="I33" s="30">
        <f t="shared" si="11"/>
        <v>-30364.4</v>
      </c>
      <c r="J33" s="30">
        <f t="shared" si="11"/>
        <v>-4193.2</v>
      </c>
      <c r="K33" s="30">
        <f t="shared" si="9"/>
        <v>-185231.2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-510174.04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-382605.2</v>
      </c>
      <c r="I37" s="27">
        <f t="shared" si="12"/>
        <v>0</v>
      </c>
      <c r="J37" s="27">
        <f t="shared" si="12"/>
        <v>-114998.26</v>
      </c>
      <c r="K37" s="30">
        <f t="shared" si="9"/>
        <v>-1007777.5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80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-4605.2</v>
      </c>
      <c r="I47" s="17">
        <v>0</v>
      </c>
      <c r="J47" s="17">
        <v>0</v>
      </c>
      <c r="K47" s="30">
        <f t="shared" si="13"/>
        <v>-4605.2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465601.95999999996</v>
      </c>
      <c r="C54" s="27">
        <f t="shared" si="15"/>
        <v>419918.98999999993</v>
      </c>
      <c r="D54" s="27">
        <f t="shared" si="15"/>
        <v>135089.91000000015</v>
      </c>
      <c r="E54" s="27">
        <f t="shared" si="15"/>
        <v>322013.36000000004</v>
      </c>
      <c r="F54" s="27">
        <f t="shared" si="15"/>
        <v>419458.93999999994</v>
      </c>
      <c r="G54" s="27">
        <f t="shared" si="15"/>
        <v>476357.02999999997</v>
      </c>
      <c r="H54" s="27">
        <f t="shared" si="15"/>
        <v>66905.76000000001</v>
      </c>
      <c r="I54" s="27">
        <f t="shared" si="15"/>
        <v>573984.1</v>
      </c>
      <c r="J54" s="27">
        <f t="shared" si="15"/>
        <v>31903.150000000023</v>
      </c>
      <c r="K54" s="20">
        <f>SUM(B54:J54)</f>
        <v>2911233.2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465601.96</v>
      </c>
      <c r="C60" s="10">
        <f t="shared" si="17"/>
        <v>419918.98761983955</v>
      </c>
      <c r="D60" s="10">
        <f t="shared" si="17"/>
        <v>135089.90579325485</v>
      </c>
      <c r="E60" s="10">
        <f t="shared" si="17"/>
        <v>322013.3562144236</v>
      </c>
      <c r="F60" s="10">
        <f t="shared" si="17"/>
        <v>419458.9396048143</v>
      </c>
      <c r="G60" s="10">
        <f t="shared" si="17"/>
        <v>476357.0343222977</v>
      </c>
      <c r="H60" s="10">
        <f t="shared" si="17"/>
        <v>66905.75811368124</v>
      </c>
      <c r="I60" s="10">
        <f>SUM(I61:I73)</f>
        <v>573984.1</v>
      </c>
      <c r="J60" s="10">
        <f t="shared" si="17"/>
        <v>31903.1518376577</v>
      </c>
      <c r="K60" s="5">
        <f>SUM(K61:K73)</f>
        <v>2911233.193505969</v>
      </c>
      <c r="L60" s="9"/>
    </row>
    <row r="61" spans="1:12" ht="16.5" customHeight="1">
      <c r="A61" s="7" t="s">
        <v>55</v>
      </c>
      <c r="B61" s="8">
        <v>407727.64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407727.64</v>
      </c>
      <c r="L61"/>
    </row>
    <row r="62" spans="1:12" ht="16.5" customHeight="1">
      <c r="A62" s="7" t="s">
        <v>56</v>
      </c>
      <c r="B62" s="8">
        <v>57874.32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57874.32</v>
      </c>
      <c r="L62"/>
    </row>
    <row r="63" spans="1:12" ht="16.5" customHeight="1">
      <c r="A63" s="7" t="s">
        <v>4</v>
      </c>
      <c r="B63" s="6">
        <v>0</v>
      </c>
      <c r="C63" s="8">
        <v>419918.98761983955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419918.98761983955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135089.90579325485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135089.90579325485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322013.3562144236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322013.3562144236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419458.9396048143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419458.9396048143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476357.0343222977</v>
      </c>
      <c r="H67" s="6">
        <v>0</v>
      </c>
      <c r="I67" s="6">
        <v>0</v>
      </c>
      <c r="J67" s="6">
        <v>0</v>
      </c>
      <c r="K67" s="5">
        <f t="shared" si="18"/>
        <v>476357.0343222977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66905.75811368124</v>
      </c>
      <c r="I68" s="6">
        <v>0</v>
      </c>
      <c r="J68" s="6">
        <v>0</v>
      </c>
      <c r="K68" s="5">
        <f t="shared" si="18"/>
        <v>66905.75811368124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216965.99</v>
      </c>
      <c r="J70" s="6">
        <v>0</v>
      </c>
      <c r="K70" s="5">
        <f t="shared" si="18"/>
        <v>216965.99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357018.11</v>
      </c>
      <c r="J71" s="6">
        <v>0</v>
      </c>
      <c r="K71" s="5">
        <f t="shared" si="18"/>
        <v>357018.11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31903.1518376577</v>
      </c>
      <c r="K72" s="5">
        <f t="shared" si="18"/>
        <v>31903.1518376577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2023-09-22T17:15:03Z</dcterms:modified>
  <cp:category/>
  <cp:version/>
  <cp:contentType/>
  <cp:contentStatus/>
</cp:coreProperties>
</file>