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<sst xmlns="http://schemas.openxmlformats.org/spreadsheetml/2006/main" count="82" uniqueCount="81">
  <si>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</si>
  <si>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</si>
  <si>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</si>
  <si>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</si>
  <si>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</si>
  <si>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</si>
  <si>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</si>
  <si>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</si>
  <si>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</si>
  <si>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</si>
  <si>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</si>
  <si>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</si>
  <si>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</si>
  <si>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</si>
  <si>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</si>
  <si>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</si>
  <si>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</si>
  <si>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</si>
  <si>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</si>
  <si>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</si>
  <si>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</si>
  <si>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</si>
  <si>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</si>
  <si>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</si>
  <si>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</si>
  <si>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</si>
  <si>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</si>
  <si>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</si>
  <si>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</si>
  <si>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</si>
  <si>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</si>
  <si>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</si>
  <si>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</si>
  <si>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</si>
  <si>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</si>
  <si>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</si>
  <si>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</si>
  <si>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</si>
  <si>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</si>
  <si>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</si>
  <si>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</si>
  <si>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</si>
  <si>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</si>
  <si>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</si>
  <si>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</si>
  <si>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</si>
  <si>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</si>
  <si>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</si>
  <si>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</si>
  <si>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</si>
  <si>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</si>
  <si>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</si>
  <si>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</si>
  <si>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</si>
  <si>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</si>
  <si>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</si>
  <si>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</si>
  <si>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</si>
  <si>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</si>
  <si>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</si>
  <si>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</si>
  <si>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</si>
  <si>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</si>
  <si>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</si>
  <si>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</si>
  <si>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</si>
  <si>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</si>
  <si>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</si>
  <si>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</si>
  <si>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</si>
  <si>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</si>
  <si>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</si>
  <si>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</si>
  <si>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</si>
  <si>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</si>
  <si>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</si>
  <si>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</si>
  <si>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</si>
  <si>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</si>
  <si>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16/09/23 - VENCIMENTO 22/09/23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</si>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</sst>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179136</v>
      </c>
      <c r="C7" s="46">
        <f aca="true" t="shared" si="0" ref="C7:J7">+C8+C11</f>
        <v>150725</v>
      </c>
      <c r="D7" s="46">
        <f t="shared" si="0"/>
        <v>203245</v>
      </c>
      <c r="E7" s="46">
        <f t="shared" si="0"/>
        <v>99068</v>
      </c>
      <c r="F7" s="46">
        <f t="shared" si="0"/>
        <v>141234</v>
      </c>
      <c r="G7" s="46">
        <f t="shared" si="0"/>
        <v>148657</v>
      </c>
      <c r="H7" s="46">
        <f t="shared" si="0"/>
        <v>161359</v>
      </c>
      <c r="I7" s="46">
        <f t="shared" si="0"/>
        <v>210764</v>
      </c>
      <c r="J7" s="46">
        <f t="shared" si="0"/>
        <v>50838</v>
      </c>
      <c r="K7" s="38">
        <f aca="true" t="shared" si="1" ref="K7:K13">SUM(B7:J7)</f>
        <v>1345026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10361</v>
      </c>
      <c r="C8" s="44">
        <f t="shared" si="2"/>
        <v>12435</v>
      </c>
      <c r="D8" s="44">
        <f t="shared" si="2"/>
        <v>12258</v>
      </c>
      <c r="E8" s="44">
        <f t="shared" si="2"/>
        <v>7465</v>
      </c>
      <c r="F8" s="44">
        <f t="shared" si="2"/>
        <v>8156</v>
      </c>
      <c r="G8" s="44">
        <f t="shared" si="2"/>
        <v>5186</v>
      </c>
      <c r="H8" s="44">
        <f t="shared" si="2"/>
        <v>4310</v>
      </c>
      <c r="I8" s="44">
        <f t="shared" si="2"/>
        <v>10860</v>
      </c>
      <c r="J8" s="44">
        <f t="shared" si="2"/>
        <v>1602</v>
      </c>
      <c r="K8" s="38">
        <f t="shared" si="1"/>
        <v>72633</v>
      </c>
      <c r="L8"/>
      <c r="M8"/>
      <c r="N8"/>
    </row>
    <row r="9" spans="1:14" ht="16.5" customHeight="1">
      <c r="A9" s="22" t="s">
        <v>31</v>
      </c>
      <c r="B9" s="44">
        <v>10343</v>
      </c>
      <c r="C9" s="44">
        <v>12434</v>
      </c>
      <c r="D9" s="44">
        <v>12258</v>
      </c>
      <c r="E9" s="44">
        <v>7305</v>
      </c>
      <c r="F9" s="44">
        <v>8148</v>
      </c>
      <c r="G9" s="44">
        <v>5183</v>
      </c>
      <c r="H9" s="44">
        <v>4310</v>
      </c>
      <c r="I9" s="44">
        <v>10835</v>
      </c>
      <c r="J9" s="44">
        <v>1602</v>
      </c>
      <c r="K9" s="38">
        <f t="shared" si="1"/>
        <v>72418</v>
      </c>
      <c r="L9"/>
      <c r="M9"/>
      <c r="N9"/>
    </row>
    <row r="10" spans="1:14" ht="16.5" customHeight="1">
      <c r="A10" s="22" t="s">
        <v>30</v>
      </c>
      <c r="B10" s="44">
        <v>18</v>
      </c>
      <c r="C10" s="44">
        <v>1</v>
      </c>
      <c r="D10" s="44">
        <v>0</v>
      </c>
      <c r="E10" s="44">
        <v>160</v>
      </c>
      <c r="F10" s="44">
        <v>8</v>
      </c>
      <c r="G10" s="44">
        <v>3</v>
      </c>
      <c r="H10" s="44">
        <v>0</v>
      </c>
      <c r="I10" s="44">
        <v>25</v>
      </c>
      <c r="J10" s="44">
        <v>0</v>
      </c>
      <c r="K10" s="38">
        <f t="shared" si="1"/>
        <v>215</v>
      </c>
      <c r="L10"/>
      <c r="M10"/>
      <c r="N10"/>
    </row>
    <row r="11" spans="1:14" ht="16.5" customHeight="1">
      <c r="A11" s="43" t="s">
        <v>66</v>
      </c>
      <c r="B11" s="42">
        <v>168775</v>
      </c>
      <c r="C11" s="42">
        <v>138290</v>
      </c>
      <c r="D11" s="42">
        <v>190987</v>
      </c>
      <c r="E11" s="42">
        <v>91603</v>
      </c>
      <c r="F11" s="42">
        <v>133078</v>
      </c>
      <c r="G11" s="42">
        <v>143471</v>
      </c>
      <c r="H11" s="42">
        <v>157049</v>
      </c>
      <c r="I11" s="42">
        <v>199904</v>
      </c>
      <c r="J11" s="42">
        <v>49236</v>
      </c>
      <c r="K11" s="38">
        <f t="shared" si="1"/>
        <v>1272393</v>
      </c>
      <c r="L11" s="59"/>
      <c r="M11" s="59"/>
      <c r="N11" s="59"/>
    </row>
    <row r="12" spans="1:14" ht="16.5" customHeight="1">
      <c r="A12" s="22" t="s">
        <v>78</v>
      </c>
      <c r="B12" s="42">
        <v>13445</v>
      </c>
      <c r="C12" s="42">
        <v>11681</v>
      </c>
      <c r="D12" s="42">
        <v>15984</v>
      </c>
      <c r="E12" s="42">
        <v>9594</v>
      </c>
      <c r="F12" s="42">
        <v>8876</v>
      </c>
      <c r="G12" s="42">
        <v>8019</v>
      </c>
      <c r="H12" s="42">
        <v>7525</v>
      </c>
      <c r="I12" s="42">
        <v>10955</v>
      </c>
      <c r="J12" s="42">
        <v>2114</v>
      </c>
      <c r="K12" s="38">
        <f t="shared" si="1"/>
        <v>88193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155330</v>
      </c>
      <c r="C13" s="42">
        <f>+C11-C12</f>
        <v>126609</v>
      </c>
      <c r="D13" s="42">
        <f>+D11-D12</f>
        <v>175003</v>
      </c>
      <c r="E13" s="42">
        <f aca="true" t="shared" si="3" ref="E13:J13">+E11-E12</f>
        <v>82009</v>
      </c>
      <c r="F13" s="42">
        <f t="shared" si="3"/>
        <v>124202</v>
      </c>
      <c r="G13" s="42">
        <f t="shared" si="3"/>
        <v>135452</v>
      </c>
      <c r="H13" s="42">
        <f t="shared" si="3"/>
        <v>149524</v>
      </c>
      <c r="I13" s="42">
        <f t="shared" si="3"/>
        <v>188949</v>
      </c>
      <c r="J13" s="42">
        <f t="shared" si="3"/>
        <v>47122</v>
      </c>
      <c r="K13" s="38">
        <f t="shared" si="1"/>
        <v>1184200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1.115133599491819</v>
      </c>
      <c r="C18" s="39">
        <v>1.179629628858862</v>
      </c>
      <c r="D18" s="39">
        <v>1.091345372898673</v>
      </c>
      <c r="E18" s="39">
        <v>1.36299867946185</v>
      </c>
      <c r="F18" s="39">
        <v>1.014398415382543</v>
      </c>
      <c r="G18" s="39">
        <v>1.172139018460428</v>
      </c>
      <c r="H18" s="39">
        <v>1.180911426146173</v>
      </c>
      <c r="I18" s="39">
        <v>1.149677568278781</v>
      </c>
      <c r="J18" s="39">
        <v>1.063878807084958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935375.4400000001</v>
      </c>
      <c r="C20" s="36">
        <f aca="true" t="shared" si="4" ref="C20:J20">SUM(C21:C28)</f>
        <v>925684.4200000002</v>
      </c>
      <c r="D20" s="36">
        <f t="shared" si="4"/>
        <v>1272346.9</v>
      </c>
      <c r="E20" s="36">
        <f t="shared" si="4"/>
        <v>677445.1</v>
      </c>
      <c r="F20" s="36">
        <f t="shared" si="4"/>
        <v>752126.6500000001</v>
      </c>
      <c r="G20" s="36">
        <f t="shared" si="4"/>
        <v>925346.92</v>
      </c>
      <c r="H20" s="36">
        <f t="shared" si="4"/>
        <v>811792.94</v>
      </c>
      <c r="I20" s="36">
        <f t="shared" si="4"/>
        <v>1042237.3999999999</v>
      </c>
      <c r="J20" s="36">
        <f t="shared" si="4"/>
        <v>264518.13</v>
      </c>
      <c r="K20" s="36">
        <f aca="true" t="shared" si="5" ref="K20:K28">SUM(B20:J20)</f>
        <v>7606873.900000001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808781.13</v>
      </c>
      <c r="C21" s="58">
        <f>ROUND((C15+C16)*C7,2)</f>
        <v>747596</v>
      </c>
      <c r="D21" s="58">
        <f aca="true" t="shared" si="6" ref="D21:J21">ROUND((D15+D16)*D7,2)</f>
        <v>1117542.63</v>
      </c>
      <c r="E21" s="58">
        <f t="shared" si="6"/>
        <v>473604.48</v>
      </c>
      <c r="F21" s="58">
        <f t="shared" si="6"/>
        <v>714516.93</v>
      </c>
      <c r="G21" s="58">
        <f t="shared" si="6"/>
        <v>759681.87</v>
      </c>
      <c r="H21" s="58">
        <f t="shared" si="6"/>
        <v>656569.77</v>
      </c>
      <c r="I21" s="58">
        <f t="shared" si="6"/>
        <v>866282.19</v>
      </c>
      <c r="J21" s="58">
        <f t="shared" si="6"/>
        <v>236437.37</v>
      </c>
      <c r="K21" s="30">
        <f t="shared" si="5"/>
        <v>6381012.37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93117.88</v>
      </c>
      <c r="C22" s="30">
        <f t="shared" si="7"/>
        <v>134290.39</v>
      </c>
      <c r="D22" s="30">
        <f t="shared" si="7"/>
        <v>102082.35</v>
      </c>
      <c r="E22" s="30">
        <f t="shared" si="7"/>
        <v>171917.8</v>
      </c>
      <c r="F22" s="30">
        <f t="shared" si="7"/>
        <v>10287.91</v>
      </c>
      <c r="G22" s="30">
        <f t="shared" si="7"/>
        <v>130770.89</v>
      </c>
      <c r="H22" s="30">
        <f t="shared" si="7"/>
        <v>118780.97</v>
      </c>
      <c r="I22" s="30">
        <f t="shared" si="7"/>
        <v>129663.01</v>
      </c>
      <c r="J22" s="30">
        <f t="shared" si="7"/>
        <v>15103.34</v>
      </c>
      <c r="K22" s="30">
        <f t="shared" si="5"/>
        <v>906014.5399999999</v>
      </c>
      <c r="L22"/>
      <c r="M22"/>
      <c r="N22"/>
    </row>
    <row r="23" spans="1:14" ht="16.5" customHeight="1">
      <c r="A23" s="18" t="s">
        <v>25</v>
      </c>
      <c r="B23" s="30">
        <v>29101.87</v>
      </c>
      <c r="C23" s="30">
        <v>37732.69</v>
      </c>
      <c r="D23" s="30">
        <v>44124.4</v>
      </c>
      <c r="E23" s="30">
        <v>24717.95</v>
      </c>
      <c r="F23" s="30">
        <v>23618.42</v>
      </c>
      <c r="G23" s="30">
        <v>30870.47</v>
      </c>
      <c r="H23" s="30">
        <v>30732.8</v>
      </c>
      <c r="I23" s="30">
        <v>39899.64</v>
      </c>
      <c r="J23" s="30">
        <v>10332.79</v>
      </c>
      <c r="K23" s="30">
        <f t="shared" si="5"/>
        <v>271131.02999999997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1252.12</v>
      </c>
      <c r="C26" s="30">
        <v>1238.05</v>
      </c>
      <c r="D26" s="30">
        <v>1702.31</v>
      </c>
      <c r="E26" s="30">
        <v>906.03</v>
      </c>
      <c r="F26" s="30">
        <v>1007.32</v>
      </c>
      <c r="G26" s="30">
        <v>1238.05</v>
      </c>
      <c r="H26" s="30">
        <v>1086.1</v>
      </c>
      <c r="I26" s="30">
        <v>1395.62</v>
      </c>
      <c r="J26" s="30">
        <v>354.53</v>
      </c>
      <c r="K26" s="30">
        <f t="shared" si="5"/>
        <v>10180.13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1020.85</v>
      </c>
      <c r="J28" s="30">
        <v>338.85</v>
      </c>
      <c r="K28" s="30">
        <f t="shared" si="5"/>
        <v>6824.36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-45509.2</v>
      </c>
      <c r="C31" s="30">
        <f t="shared" si="8"/>
        <v>-54709.6</v>
      </c>
      <c r="D31" s="30">
        <f t="shared" si="8"/>
        <v>-1122109.24</v>
      </c>
      <c r="E31" s="30">
        <f t="shared" si="8"/>
        <v>-32142</v>
      </c>
      <c r="F31" s="30">
        <f t="shared" si="8"/>
        <v>-35851.2</v>
      </c>
      <c r="G31" s="30">
        <f t="shared" si="8"/>
        <v>-22805.2</v>
      </c>
      <c r="H31" s="30">
        <f t="shared" si="8"/>
        <v>-720081.93</v>
      </c>
      <c r="I31" s="30">
        <f t="shared" si="8"/>
        <v>-47674</v>
      </c>
      <c r="J31" s="30">
        <f t="shared" si="8"/>
        <v>-230047.06</v>
      </c>
      <c r="K31" s="30">
        <f aca="true" t="shared" si="9" ref="K31:K39">SUM(B31:J31)</f>
        <v>-2310929.43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-45509.2</v>
      </c>
      <c r="C32" s="30">
        <f t="shared" si="10"/>
        <v>-54709.6</v>
      </c>
      <c r="D32" s="30">
        <f t="shared" si="10"/>
        <v>-53935.2</v>
      </c>
      <c r="E32" s="30">
        <f t="shared" si="10"/>
        <v>-32142</v>
      </c>
      <c r="F32" s="30">
        <f t="shared" si="10"/>
        <v>-35851.2</v>
      </c>
      <c r="G32" s="30">
        <f t="shared" si="10"/>
        <v>-22805.2</v>
      </c>
      <c r="H32" s="30">
        <f t="shared" si="10"/>
        <v>-18964</v>
      </c>
      <c r="I32" s="30">
        <f t="shared" si="10"/>
        <v>-47674</v>
      </c>
      <c r="J32" s="30">
        <f t="shared" si="10"/>
        <v>-7048.8</v>
      </c>
      <c r="K32" s="30">
        <f t="shared" si="9"/>
        <v>-318639.2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-45509.2</v>
      </c>
      <c r="C33" s="30">
        <f t="shared" si="11"/>
        <v>-54709.6</v>
      </c>
      <c r="D33" s="30">
        <f t="shared" si="11"/>
        <v>-53935.2</v>
      </c>
      <c r="E33" s="30">
        <f t="shared" si="11"/>
        <v>-32142</v>
      </c>
      <c r="F33" s="30">
        <f t="shared" si="11"/>
        <v>-35851.2</v>
      </c>
      <c r="G33" s="30">
        <f t="shared" si="11"/>
        <v>-22805.2</v>
      </c>
      <c r="H33" s="30">
        <f t="shared" si="11"/>
        <v>-18964</v>
      </c>
      <c r="I33" s="30">
        <f t="shared" si="11"/>
        <v>-47674</v>
      </c>
      <c r="J33" s="30">
        <f t="shared" si="11"/>
        <v>-7048.8</v>
      </c>
      <c r="K33" s="30">
        <f t="shared" si="9"/>
        <v>-318639.2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-1068174.04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-701117.93</v>
      </c>
      <c r="I37" s="27">
        <f t="shared" si="12"/>
        <v>0</v>
      </c>
      <c r="J37" s="27">
        <f t="shared" si="12"/>
        <v>-222998.26</v>
      </c>
      <c r="K37" s="30">
        <f t="shared" si="9"/>
        <v>-1992290.2300000002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-216000</v>
      </c>
      <c r="K46" s="30">
        <f t="shared" si="13"/>
        <v>-1953000</v>
      </c>
      <c r="L46" s="24"/>
      <c r="M46"/>
      <c r="N46"/>
    </row>
    <row r="47" spans="1:14" s="23" customFormat="1" ht="16.5" customHeight="1">
      <c r="A47" s="25" t="s">
        <v>80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-8117.93</v>
      </c>
      <c r="I47" s="17">
        <v>0</v>
      </c>
      <c r="J47" s="17">
        <v>0</v>
      </c>
      <c r="K47" s="30">
        <f t="shared" si="13"/>
        <v>-8117.93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889866.2400000001</v>
      </c>
      <c r="C54" s="27">
        <f t="shared" si="15"/>
        <v>870974.8200000002</v>
      </c>
      <c r="D54" s="27">
        <f t="shared" si="15"/>
        <v>150237.65999999992</v>
      </c>
      <c r="E54" s="27">
        <f t="shared" si="15"/>
        <v>645303.1</v>
      </c>
      <c r="F54" s="27">
        <f t="shared" si="15"/>
        <v>716275.4500000002</v>
      </c>
      <c r="G54" s="27">
        <f t="shared" si="15"/>
        <v>902541.7200000001</v>
      </c>
      <c r="H54" s="27">
        <f t="shared" si="15"/>
        <v>91711.0099999999</v>
      </c>
      <c r="I54" s="27">
        <f t="shared" si="15"/>
        <v>994563.3999999999</v>
      </c>
      <c r="J54" s="27">
        <f t="shared" si="15"/>
        <v>34471.07000000001</v>
      </c>
      <c r="K54" s="20">
        <f>SUM(B54:J54)</f>
        <v>5295944.470000001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889866.25</v>
      </c>
      <c r="C60" s="10">
        <f t="shared" si="17"/>
        <v>870974.821972365</v>
      </c>
      <c r="D60" s="10">
        <f t="shared" si="17"/>
        <v>150237.65815724176</v>
      </c>
      <c r="E60" s="10">
        <f t="shared" si="17"/>
        <v>645303.1007979239</v>
      </c>
      <c r="F60" s="10">
        <f t="shared" si="17"/>
        <v>716275.4514970212</v>
      </c>
      <c r="G60" s="10">
        <f t="shared" si="17"/>
        <v>902541.721398076</v>
      </c>
      <c r="H60" s="10">
        <f t="shared" si="17"/>
        <v>91711.01342484896</v>
      </c>
      <c r="I60" s="10">
        <f>SUM(I61:I73)</f>
        <v>994563.3999999999</v>
      </c>
      <c r="J60" s="10">
        <f t="shared" si="17"/>
        <v>34471.067125817586</v>
      </c>
      <c r="K60" s="5">
        <f>SUM(K61:K73)</f>
        <v>5295944.484373294</v>
      </c>
      <c r="L60" s="9"/>
    </row>
    <row r="61" spans="1:12" ht="16.5" customHeight="1">
      <c r="A61" s="7" t="s">
        <v>55</v>
      </c>
      <c r="B61" s="8">
        <v>778810.94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778810.94</v>
      </c>
      <c r="L61"/>
    </row>
    <row r="62" spans="1:12" ht="16.5" customHeight="1">
      <c r="A62" s="7" t="s">
        <v>56</v>
      </c>
      <c r="B62" s="8">
        <v>111055.31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111055.31</v>
      </c>
      <c r="L62"/>
    </row>
    <row r="63" spans="1:12" ht="16.5" customHeight="1">
      <c r="A63" s="7" t="s">
        <v>4</v>
      </c>
      <c r="B63" s="6">
        <v>0</v>
      </c>
      <c r="C63" s="8">
        <v>870974.821972365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870974.821972365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150237.65815724176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150237.65815724176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645303.1007979239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645303.1007979239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716275.4514970212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716275.4514970212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902541.721398076</v>
      </c>
      <c r="H67" s="6">
        <v>0</v>
      </c>
      <c r="I67" s="6">
        <v>0</v>
      </c>
      <c r="J67" s="6">
        <v>0</v>
      </c>
      <c r="K67" s="5">
        <f t="shared" si="18"/>
        <v>902541.721398076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91711.01342484896</v>
      </c>
      <c r="I68" s="6">
        <v>0</v>
      </c>
      <c r="J68" s="6">
        <v>0</v>
      </c>
      <c r="K68" s="5">
        <f t="shared" si="18"/>
        <v>91711.01342484896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382310.17</v>
      </c>
      <c r="J70" s="6">
        <v>0</v>
      </c>
      <c r="K70" s="5">
        <f t="shared" si="18"/>
        <v>382310.17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612253.23</v>
      </c>
      <c r="J71" s="6">
        <v>0</v>
      </c>
      <c r="K71" s="5">
        <f t="shared" si="18"/>
        <v>612253.23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34471.067125817586</v>
      </c>
      <c r="K72" s="5">
        <f t="shared" si="18"/>
        <v>34471.067125817586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2023-09-22T17:12:01Z</dcterms:modified>
  <cp:category/>
  <cp:version/>
  <cp:contentType/>
  <cp:contentStatus/>
</cp:coreProperties>
</file>