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<sst xmlns="http://schemas.openxmlformats.org/spreadsheetml/2006/main" count="82" uniqueCount="81">
  <si>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</si>
  <si>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</si>
  <si>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</si>
  <si>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</si>
  <si>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</si>
  <si>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</si>
  <si>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</si>
  <si>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</si>
  <si>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</si>
  <si>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</si>
  <si>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</si>
  <si>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</si>
  <si>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</si>
  <si>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</si>
  <si>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</si>
  <si>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</si>
  <si>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</si>
  <si>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</si>
  <si>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</si>
  <si>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</si>
  <si>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</si>
  <si>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</si>
  <si>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</si>
  <si>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</si>
  <si>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</si>
  <si>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</si>
  <si>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</si>
  <si>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</si>
  <si>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</si>
  <si>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</si>
  <si>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</si>
  <si>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</si>
  <si>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</si>
  <si>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</si>
  <si>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</si>
  <si>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</si>
  <si>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</si>
  <si>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</si>
  <si>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</si>
  <si>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</si>
  <si>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</si>
  <si>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</si>
  <si>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</si>
  <si>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</si>
  <si>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</si>
  <si>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</si>
  <si>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</si>
  <si>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</si>
  <si>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</si>
  <si>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</si>
  <si>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</si>
  <si>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</si>
  <si>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</si>
  <si>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</si>
  <si>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</si>
  <si>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</si>
  <si>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</si>
  <si>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</si>
  <si>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</si>
  <si>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</si>
  <si>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</si>
  <si>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</si>
  <si>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</si>
  <si>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</si>
  <si>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</si>
  <si>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</si>
  <si>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</si>
  <si>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</si>
  <si>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</si>
  <si>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</si>
  <si>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</si>
  <si>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</si>
  <si>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</si>
  <si>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</si>
  <si>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</si>
  <si>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</si>
  <si>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</si>
  <si>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</si>
  <si>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</si>
  <si>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</si>
  <si>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12/09/23 - VENCIMENTO 19/09/23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</si>
</sst>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351837</v>
      </c>
      <c r="C7" s="46">
        <f aca="true" t="shared" si="0" ref="C7:J7">+C8+C11</f>
        <v>291456</v>
      </c>
      <c r="D7" s="46">
        <f t="shared" si="0"/>
        <v>344438</v>
      </c>
      <c r="E7" s="46">
        <f t="shared" si="0"/>
        <v>196106</v>
      </c>
      <c r="F7" s="46">
        <f t="shared" si="0"/>
        <v>247671</v>
      </c>
      <c r="G7" s="46">
        <f t="shared" si="0"/>
        <v>235246</v>
      </c>
      <c r="H7" s="46">
        <f t="shared" si="0"/>
        <v>247966</v>
      </c>
      <c r="I7" s="46">
        <f t="shared" si="0"/>
        <v>376608</v>
      </c>
      <c r="J7" s="46">
        <f t="shared" si="0"/>
        <v>125069</v>
      </c>
      <c r="K7" s="38">
        <f aca="true" t="shared" si="1" ref="K7:K13">SUM(B7:J7)</f>
        <v>2416397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15209</v>
      </c>
      <c r="C8" s="44">
        <f t="shared" si="2"/>
        <v>16274</v>
      </c>
      <c r="D8" s="44">
        <f t="shared" si="2"/>
        <v>14474</v>
      </c>
      <c r="E8" s="44">
        <f t="shared" si="2"/>
        <v>10368</v>
      </c>
      <c r="F8" s="44">
        <f t="shared" si="2"/>
        <v>11224</v>
      </c>
      <c r="G8" s="44">
        <f t="shared" si="2"/>
        <v>5932</v>
      </c>
      <c r="H8" s="44">
        <f t="shared" si="2"/>
        <v>4667</v>
      </c>
      <c r="I8" s="44">
        <f t="shared" si="2"/>
        <v>15500</v>
      </c>
      <c r="J8" s="44">
        <f t="shared" si="2"/>
        <v>3504</v>
      </c>
      <c r="K8" s="38">
        <f t="shared" si="1"/>
        <v>97152</v>
      </c>
      <c r="L8"/>
      <c r="M8"/>
      <c r="N8"/>
    </row>
    <row r="9" spans="1:14" ht="16.5" customHeight="1">
      <c r="A9" s="22" t="s">
        <v>32</v>
      </c>
      <c r="B9" s="44">
        <v>15160</v>
      </c>
      <c r="C9" s="44">
        <v>16273</v>
      </c>
      <c r="D9" s="44">
        <v>14474</v>
      </c>
      <c r="E9" s="44">
        <v>10196</v>
      </c>
      <c r="F9" s="44">
        <v>11216</v>
      </c>
      <c r="G9" s="44">
        <v>5932</v>
      </c>
      <c r="H9" s="44">
        <v>4667</v>
      </c>
      <c r="I9" s="44">
        <v>15426</v>
      </c>
      <c r="J9" s="44">
        <v>3504</v>
      </c>
      <c r="K9" s="38">
        <f t="shared" si="1"/>
        <v>96848</v>
      </c>
      <c r="L9"/>
      <c r="M9"/>
      <c r="N9"/>
    </row>
    <row r="10" spans="1:14" ht="16.5" customHeight="1">
      <c r="A10" s="22" t="s">
        <v>31</v>
      </c>
      <c r="B10" s="44">
        <v>49</v>
      </c>
      <c r="C10" s="44">
        <v>1</v>
      </c>
      <c r="D10" s="44">
        <v>0</v>
      </c>
      <c r="E10" s="44">
        <v>172</v>
      </c>
      <c r="F10" s="44">
        <v>8</v>
      </c>
      <c r="G10" s="44">
        <v>0</v>
      </c>
      <c r="H10" s="44">
        <v>0</v>
      </c>
      <c r="I10" s="44">
        <v>74</v>
      </c>
      <c r="J10" s="44">
        <v>0</v>
      </c>
      <c r="K10" s="38">
        <f t="shared" si="1"/>
        <v>304</v>
      </c>
      <c r="L10"/>
      <c r="M10"/>
      <c r="N10"/>
    </row>
    <row r="11" spans="1:14" ht="16.5" customHeight="1">
      <c r="A11" s="43" t="s">
        <v>67</v>
      </c>
      <c r="B11" s="42">
        <v>336628</v>
      </c>
      <c r="C11" s="42">
        <v>275182</v>
      </c>
      <c r="D11" s="42">
        <v>329964</v>
      </c>
      <c r="E11" s="42">
        <v>185738</v>
      </c>
      <c r="F11" s="42">
        <v>236447</v>
      </c>
      <c r="G11" s="42">
        <v>229314</v>
      </c>
      <c r="H11" s="42">
        <v>243299</v>
      </c>
      <c r="I11" s="42">
        <v>361108</v>
      </c>
      <c r="J11" s="42">
        <v>121565</v>
      </c>
      <c r="K11" s="38">
        <f t="shared" si="1"/>
        <v>2319245</v>
      </c>
      <c r="L11" s="59"/>
      <c r="M11" s="59"/>
      <c r="N11" s="59"/>
    </row>
    <row r="12" spans="1:14" ht="16.5" customHeight="1">
      <c r="A12" s="22" t="s">
        <v>79</v>
      </c>
      <c r="B12" s="42">
        <v>23034</v>
      </c>
      <c r="C12" s="42">
        <v>20541</v>
      </c>
      <c r="D12" s="42">
        <v>25425</v>
      </c>
      <c r="E12" s="42">
        <v>17295</v>
      </c>
      <c r="F12" s="42">
        <v>14188</v>
      </c>
      <c r="G12" s="42">
        <v>13262</v>
      </c>
      <c r="H12" s="42">
        <v>12450</v>
      </c>
      <c r="I12" s="42">
        <v>19524</v>
      </c>
      <c r="J12" s="42">
        <v>5364</v>
      </c>
      <c r="K12" s="38">
        <f t="shared" si="1"/>
        <v>151083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313594</v>
      </c>
      <c r="C13" s="42">
        <f>+C11-C12</f>
        <v>254641</v>
      </c>
      <c r="D13" s="42">
        <f>+D11-D12</f>
        <v>304539</v>
      </c>
      <c r="E13" s="42">
        <f aca="true" t="shared" si="3" ref="E13:J13">+E11-E12</f>
        <v>168443</v>
      </c>
      <c r="F13" s="42">
        <f t="shared" si="3"/>
        <v>222259</v>
      </c>
      <c r="G13" s="42">
        <f t="shared" si="3"/>
        <v>216052</v>
      </c>
      <c r="H13" s="42">
        <f t="shared" si="3"/>
        <v>230849</v>
      </c>
      <c r="I13" s="42">
        <f t="shared" si="3"/>
        <v>341584</v>
      </c>
      <c r="J13" s="42">
        <f t="shared" si="3"/>
        <v>116201</v>
      </c>
      <c r="K13" s="38">
        <f t="shared" si="1"/>
        <v>2168162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1.09650900725622</v>
      </c>
      <c r="C18" s="39">
        <v>1.138554155358903</v>
      </c>
      <c r="D18" s="39">
        <v>1.088921657570808</v>
      </c>
      <c r="E18" s="39">
        <v>1.343838198329719</v>
      </c>
      <c r="F18" s="39">
        <v>1.003007892021145</v>
      </c>
      <c r="G18" s="39">
        <v>1.139181481785085</v>
      </c>
      <c r="H18" s="39">
        <v>1.220846121791595</v>
      </c>
      <c r="I18" s="39">
        <v>1.118942944855429</v>
      </c>
      <c r="J18" s="39">
        <v>1.044334754065814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1794412.9</v>
      </c>
      <c r="C20" s="36">
        <f aca="true" t="shared" si="4" ref="C20:J20">SUM(C21:C28)</f>
        <v>1693082.01</v>
      </c>
      <c r="D20" s="36">
        <f t="shared" si="4"/>
        <v>2118492.0799999996</v>
      </c>
      <c r="E20" s="36">
        <f t="shared" si="4"/>
        <v>1301333.9899999998</v>
      </c>
      <c r="F20" s="36">
        <f t="shared" si="4"/>
        <v>1290396.68</v>
      </c>
      <c r="G20" s="36">
        <f t="shared" si="4"/>
        <v>1405781.7300000002</v>
      </c>
      <c r="H20" s="36">
        <f t="shared" si="4"/>
        <v>1272552.41</v>
      </c>
      <c r="I20" s="36">
        <f t="shared" si="4"/>
        <v>1797007.5</v>
      </c>
      <c r="J20" s="36">
        <f t="shared" si="4"/>
        <v>625950.29</v>
      </c>
      <c r="K20" s="36">
        <f aca="true" t="shared" si="5" ref="K20:K28">SUM(B20:J20)</f>
        <v>13299009.59</v>
      </c>
      <c r="L20"/>
      <c r="M20"/>
      <c r="N20"/>
    </row>
    <row r="21" spans="1:14" ht="16.5" customHeight="1">
      <c r="A21" s="35" t="s">
        <v>28</v>
      </c>
      <c r="B21" s="58">
        <f>ROUND((B15+B16)*B7,2)</f>
        <v>1577285.27</v>
      </c>
      <c r="C21" s="58">
        <f>ROUND((C15+C16)*C7,2)</f>
        <v>1435391.65</v>
      </c>
      <c r="D21" s="58">
        <f aca="true" t="shared" si="6" ref="D21:J21">ROUND((D15+D16)*D7,2)</f>
        <v>1880493.7</v>
      </c>
      <c r="E21" s="58">
        <f t="shared" si="6"/>
        <v>930875.96</v>
      </c>
      <c r="F21" s="58">
        <f t="shared" si="6"/>
        <v>1244125.73</v>
      </c>
      <c r="G21" s="58">
        <f t="shared" si="6"/>
        <v>1193685.25</v>
      </c>
      <c r="H21" s="58">
        <f t="shared" si="6"/>
        <v>1001832.23</v>
      </c>
      <c r="I21" s="58">
        <f t="shared" si="6"/>
        <v>1536974.91</v>
      </c>
      <c r="J21" s="58">
        <f t="shared" si="6"/>
        <v>577556.14</v>
      </c>
      <c r="K21" s="30">
        <f t="shared" si="5"/>
        <v>11378220.840000002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152222.24</v>
      </c>
      <c r="C22" s="30">
        <f t="shared" si="7"/>
        <v>198879.48</v>
      </c>
      <c r="D22" s="30">
        <f t="shared" si="7"/>
        <v>167216.62</v>
      </c>
      <c r="E22" s="30">
        <f t="shared" si="7"/>
        <v>320070.71</v>
      </c>
      <c r="F22" s="30">
        <f t="shared" si="7"/>
        <v>3742.2</v>
      </c>
      <c r="G22" s="30">
        <f t="shared" si="7"/>
        <v>166138.88</v>
      </c>
      <c r="H22" s="30">
        <f t="shared" si="7"/>
        <v>221250.76</v>
      </c>
      <c r="I22" s="30">
        <f t="shared" si="7"/>
        <v>182812.32</v>
      </c>
      <c r="J22" s="30">
        <f t="shared" si="7"/>
        <v>25605.81</v>
      </c>
      <c r="K22" s="30">
        <f t="shared" si="5"/>
        <v>1437939.0200000003</v>
      </c>
      <c r="L22"/>
      <c r="M22"/>
      <c r="N22"/>
    </row>
    <row r="23" spans="1:14" ht="16.5" customHeight="1">
      <c r="A23" s="18" t="s">
        <v>26</v>
      </c>
      <c r="B23" s="30">
        <v>60356.38</v>
      </c>
      <c r="C23" s="30">
        <v>52635.81</v>
      </c>
      <c r="D23" s="30">
        <v>62201.12</v>
      </c>
      <c r="E23" s="30">
        <v>43053.02</v>
      </c>
      <c r="F23" s="30">
        <v>38805.66</v>
      </c>
      <c r="G23" s="30">
        <v>42052.09</v>
      </c>
      <c r="H23" s="30">
        <v>43833.17</v>
      </c>
      <c r="I23" s="30">
        <v>70786.31</v>
      </c>
      <c r="J23" s="30">
        <v>20000.21</v>
      </c>
      <c r="K23" s="30">
        <f t="shared" si="5"/>
        <v>433723.76999999996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1347.78</v>
      </c>
      <c r="D26" s="30">
        <v>1685.43</v>
      </c>
      <c r="E26" s="30">
        <v>1035.46</v>
      </c>
      <c r="F26" s="30">
        <v>1027.02</v>
      </c>
      <c r="G26" s="30">
        <v>1119.87</v>
      </c>
      <c r="H26" s="30">
        <v>1012.95</v>
      </c>
      <c r="I26" s="30">
        <v>1429.38</v>
      </c>
      <c r="J26" s="30">
        <v>498.03</v>
      </c>
      <c r="K26" s="30">
        <f t="shared" si="5"/>
        <v>10582.49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-170738.28</v>
      </c>
      <c r="C31" s="30">
        <f t="shared" si="8"/>
        <v>-77193.45</v>
      </c>
      <c r="D31" s="30">
        <f t="shared" si="8"/>
        <v>1408125.31</v>
      </c>
      <c r="E31" s="30">
        <f t="shared" si="8"/>
        <v>-142444.86000000002</v>
      </c>
      <c r="F31" s="30">
        <f t="shared" si="8"/>
        <v>-49350.4</v>
      </c>
      <c r="G31" s="30">
        <f t="shared" si="8"/>
        <v>-94031.8</v>
      </c>
      <c r="H31" s="30">
        <f t="shared" si="8"/>
        <v>1027462.34</v>
      </c>
      <c r="I31" s="30">
        <f t="shared" si="8"/>
        <v>-103771.75</v>
      </c>
      <c r="J31" s="30">
        <f t="shared" si="8"/>
        <v>290509.67</v>
      </c>
      <c r="K31" s="30">
        <f aca="true" t="shared" si="9" ref="K31:K39">SUM(B31:J31)</f>
        <v>2088566.7799999998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-170738.28</v>
      </c>
      <c r="C32" s="30">
        <f t="shared" si="10"/>
        <v>-77193.45</v>
      </c>
      <c r="D32" s="30">
        <f t="shared" si="10"/>
        <v>-97700.65</v>
      </c>
      <c r="E32" s="30">
        <f t="shared" si="10"/>
        <v>-142444.86000000002</v>
      </c>
      <c r="F32" s="30">
        <f t="shared" si="10"/>
        <v>-49350.4</v>
      </c>
      <c r="G32" s="30">
        <f t="shared" si="10"/>
        <v>-94031.8</v>
      </c>
      <c r="H32" s="30">
        <f t="shared" si="10"/>
        <v>-43537.66</v>
      </c>
      <c r="I32" s="30">
        <f t="shared" si="10"/>
        <v>-103771.75</v>
      </c>
      <c r="J32" s="30">
        <f t="shared" si="10"/>
        <v>-26492.07</v>
      </c>
      <c r="K32" s="30">
        <f t="shared" si="9"/>
        <v>-805260.92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-66704</v>
      </c>
      <c r="C33" s="30">
        <f t="shared" si="11"/>
        <v>-71601.2</v>
      </c>
      <c r="D33" s="30">
        <f t="shared" si="11"/>
        <v>-63685.6</v>
      </c>
      <c r="E33" s="30">
        <f t="shared" si="11"/>
        <v>-44862.4</v>
      </c>
      <c r="F33" s="30">
        <f t="shared" si="11"/>
        <v>-49350.4</v>
      </c>
      <c r="G33" s="30">
        <f t="shared" si="11"/>
        <v>-26100.8</v>
      </c>
      <c r="H33" s="30">
        <f t="shared" si="11"/>
        <v>-20534.8</v>
      </c>
      <c r="I33" s="30">
        <f t="shared" si="11"/>
        <v>-67874.4</v>
      </c>
      <c r="J33" s="30">
        <f t="shared" si="11"/>
        <v>-15417.6</v>
      </c>
      <c r="K33" s="30">
        <f t="shared" si="9"/>
        <v>-426131.19999999995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-104034.28</v>
      </c>
      <c r="C36" s="30">
        <v>-5592.25</v>
      </c>
      <c r="D36" s="30">
        <v>-34015.05</v>
      </c>
      <c r="E36" s="30">
        <v>-97582.46</v>
      </c>
      <c r="F36" s="26">
        <v>0</v>
      </c>
      <c r="G36" s="30">
        <v>-67931</v>
      </c>
      <c r="H36" s="30">
        <v>-23002.86</v>
      </c>
      <c r="I36" s="30">
        <v>-35897.35</v>
      </c>
      <c r="J36" s="30">
        <v>-11074.47</v>
      </c>
      <c r="K36" s="30">
        <f t="shared" si="9"/>
        <v>-379129.72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1505825.96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317001.74</v>
      </c>
      <c r="K37" s="30">
        <f t="shared" si="9"/>
        <v>2893827.7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841500</v>
      </c>
      <c r="K45" s="30">
        <f aca="true" t="shared" si="13" ref="K45:K52">SUM(B45:J45)</f>
        <v>6241500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1623674.6199999999</v>
      </c>
      <c r="C54" s="27">
        <f t="shared" si="15"/>
        <v>1615888.56</v>
      </c>
      <c r="D54" s="27">
        <f t="shared" si="15"/>
        <v>3526617.3899999997</v>
      </c>
      <c r="E54" s="27">
        <f t="shared" si="15"/>
        <v>1158889.1299999997</v>
      </c>
      <c r="F54" s="27">
        <f t="shared" si="15"/>
        <v>1241046.28</v>
      </c>
      <c r="G54" s="27">
        <f t="shared" si="15"/>
        <v>1311749.9300000002</v>
      </c>
      <c r="H54" s="27">
        <f t="shared" si="15"/>
        <v>2300014.75</v>
      </c>
      <c r="I54" s="27">
        <f t="shared" si="15"/>
        <v>1693235.75</v>
      </c>
      <c r="J54" s="27">
        <f t="shared" si="15"/>
        <v>916459.96</v>
      </c>
      <c r="K54" s="20">
        <f>SUM(B54:J54)</f>
        <v>15387576.369999997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1623674.6099999999</v>
      </c>
      <c r="C60" s="10">
        <f t="shared" si="17"/>
        <v>1615888.561840099</v>
      </c>
      <c r="D60" s="10">
        <f t="shared" si="17"/>
        <v>3526617.3859993536</v>
      </c>
      <c r="E60" s="10">
        <f t="shared" si="17"/>
        <v>1158889.133164031</v>
      </c>
      <c r="F60" s="10">
        <f t="shared" si="17"/>
        <v>1241046.2856957053</v>
      </c>
      <c r="G60" s="10">
        <f t="shared" si="17"/>
        <v>1311749.9338099943</v>
      </c>
      <c r="H60" s="10">
        <f t="shared" si="17"/>
        <v>2300014.757499993</v>
      </c>
      <c r="I60" s="10">
        <f>SUM(I61:I73)</f>
        <v>1693235.75</v>
      </c>
      <c r="J60" s="10">
        <f t="shared" si="17"/>
        <v>916459.9567038063</v>
      </c>
      <c r="K60" s="5">
        <f>SUM(K61:K73)</f>
        <v>15387576.374712981</v>
      </c>
      <c r="L60" s="9"/>
    </row>
    <row r="61" spans="1:12" ht="16.5" customHeight="1">
      <c r="A61" s="7" t="s">
        <v>56</v>
      </c>
      <c r="B61" s="8">
        <v>1423637.9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1423637.9</v>
      </c>
      <c r="L61"/>
    </row>
    <row r="62" spans="1:12" ht="16.5" customHeight="1">
      <c r="A62" s="7" t="s">
        <v>57</v>
      </c>
      <c r="B62" s="8">
        <v>200036.71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200036.71</v>
      </c>
      <c r="L62"/>
    </row>
    <row r="63" spans="1:12" ht="16.5" customHeight="1">
      <c r="A63" s="7" t="s">
        <v>4</v>
      </c>
      <c r="B63" s="6">
        <v>0</v>
      </c>
      <c r="C63" s="8">
        <v>1615888.561840099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1615888.561840099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3526617.3859993536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3526617.3859993536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1158889.133164031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1158889.133164031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1241046.2856957053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1241046.2856957053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1311749.9338099943</v>
      </c>
      <c r="H67" s="6">
        <v>0</v>
      </c>
      <c r="I67" s="6">
        <v>0</v>
      </c>
      <c r="J67" s="6">
        <v>0</v>
      </c>
      <c r="K67" s="5">
        <f t="shared" si="18"/>
        <v>1311749.9338099943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2300014.757499993</v>
      </c>
      <c r="I68" s="6">
        <v>0</v>
      </c>
      <c r="J68" s="6">
        <v>0</v>
      </c>
      <c r="K68" s="5">
        <f t="shared" si="18"/>
        <v>2300014.757499993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622264.14</v>
      </c>
      <c r="J70" s="6">
        <v>0</v>
      </c>
      <c r="K70" s="5">
        <f t="shared" si="18"/>
        <v>622264.14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1070971.61</v>
      </c>
      <c r="J71" s="6">
        <v>0</v>
      </c>
      <c r="K71" s="5">
        <f t="shared" si="18"/>
        <v>1070971.61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916459.9567038063</v>
      </c>
      <c r="K72" s="5">
        <f t="shared" si="18"/>
        <v>916459.9567038063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2023-09-18T19:42:40Z</dcterms:modified>
  <cp:category/>
  <cp:version/>
  <cp:contentType/>
  <cp:contentStatus/>
</cp:coreProperties>
</file>