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<sst xmlns="http://schemas.openxmlformats.org/spreadsheetml/2006/main" count="82" uniqueCount="81">
  <si>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</si>
  <si>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</si>
  <si>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</si>
  <si>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</si>
  <si>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</si>
  <si>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</si>
  <si>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</si>
  <si>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</si>
  <si>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</si>
  <si>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</si>
  <si>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</si>
  <si>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</si>
  <si>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</si>
  <si>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</si>
  <si>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</si>
  <si>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</si>
  <si>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</si>
  <si>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</si>
  <si>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</si>
  <si>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</si>
  <si>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</si>
  <si>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</si>
  <si>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</si>
  <si>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</si>
  <si>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</si>
  <si>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</si>
  <si>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</si>
  <si>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</si>
  <si>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</si>
  <si>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</si>
  <si>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</si>
  <si>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</si>
  <si>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</si>
  <si>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</si>
  <si>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</si>
  <si>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</si>
  <si>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</si>
  <si>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</si>
  <si>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</si>
  <si>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</si>
  <si>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</si>
  <si>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</si>
  <si>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</si>
  <si>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</si>
  <si>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</si>
  <si>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</si>
  <si>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</si>
  <si>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</si>
  <si>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</si>
  <si>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</si>
  <si>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</si>
  <si>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</si>
  <si>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</si>
  <si>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</si>
  <si>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</si>
  <si>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</si>
  <si>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</si>
  <si>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</si>
  <si>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</si>
  <si>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</si>
  <si>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</si>
  <si>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</si>
  <si>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</si>
  <si>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</si>
  <si>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</si>
  <si>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</si>
  <si>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</si>
  <si>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</si>
  <si>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</si>
  <si>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</si>
  <si>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</si>
  <si>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</si>
  <si>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</si>
  <si>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</si>
  <si>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</si>
  <si>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</si>
  <si>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</si>
  <si>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</si>
  <si>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</si>
  <si>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</si>
  <si>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11/09/23 - VENCIMENTO 18/09/23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</si>
</sst>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337298</v>
      </c>
      <c r="C7" s="46">
        <f aca="true" t="shared" si="0" ref="C7:J7">+C8+C11</f>
        <v>277762</v>
      </c>
      <c r="D7" s="46">
        <f t="shared" si="0"/>
        <v>327472</v>
      </c>
      <c r="E7" s="46">
        <f t="shared" si="0"/>
        <v>188344</v>
      </c>
      <c r="F7" s="46">
        <f t="shared" si="0"/>
        <v>236487</v>
      </c>
      <c r="G7" s="46">
        <f t="shared" si="0"/>
        <v>230053</v>
      </c>
      <c r="H7" s="46">
        <f t="shared" si="0"/>
        <v>241251</v>
      </c>
      <c r="I7" s="46">
        <f t="shared" si="0"/>
        <v>364980</v>
      </c>
      <c r="J7" s="46">
        <f t="shared" si="0"/>
        <v>118792</v>
      </c>
      <c r="K7" s="38">
        <f aca="true" t="shared" si="1" ref="K7:K13">SUM(B7:J7)</f>
        <v>2322439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15915</v>
      </c>
      <c r="C8" s="44">
        <f t="shared" si="2"/>
        <v>16430</v>
      </c>
      <c r="D8" s="44">
        <f t="shared" si="2"/>
        <v>15033</v>
      </c>
      <c r="E8" s="44">
        <f t="shared" si="2"/>
        <v>10724</v>
      </c>
      <c r="F8" s="44">
        <f t="shared" si="2"/>
        <v>11347</v>
      </c>
      <c r="G8" s="44">
        <f t="shared" si="2"/>
        <v>6363</v>
      </c>
      <c r="H8" s="44">
        <f t="shared" si="2"/>
        <v>4903</v>
      </c>
      <c r="I8" s="44">
        <f t="shared" si="2"/>
        <v>15533</v>
      </c>
      <c r="J8" s="44">
        <f t="shared" si="2"/>
        <v>3469</v>
      </c>
      <c r="K8" s="38">
        <f t="shared" si="1"/>
        <v>99717</v>
      </c>
      <c r="L8"/>
      <c r="M8"/>
      <c r="N8"/>
    </row>
    <row r="9" spans="1:14" ht="16.5" customHeight="1">
      <c r="A9" s="22" t="s">
        <v>32</v>
      </c>
      <c r="B9" s="44">
        <v>15849</v>
      </c>
      <c r="C9" s="44">
        <v>16429</v>
      </c>
      <c r="D9" s="44">
        <v>15033</v>
      </c>
      <c r="E9" s="44">
        <v>10556</v>
      </c>
      <c r="F9" s="44">
        <v>11335</v>
      </c>
      <c r="G9" s="44">
        <v>6360</v>
      </c>
      <c r="H9" s="44">
        <v>4903</v>
      </c>
      <c r="I9" s="44">
        <v>15461</v>
      </c>
      <c r="J9" s="44">
        <v>3469</v>
      </c>
      <c r="K9" s="38">
        <f t="shared" si="1"/>
        <v>99395</v>
      </c>
      <c r="L9"/>
      <c r="M9"/>
      <c r="N9"/>
    </row>
    <row r="10" spans="1:14" ht="16.5" customHeight="1">
      <c r="A10" s="22" t="s">
        <v>31</v>
      </c>
      <c r="B10" s="44">
        <v>66</v>
      </c>
      <c r="C10" s="44">
        <v>1</v>
      </c>
      <c r="D10" s="44">
        <v>0</v>
      </c>
      <c r="E10" s="44">
        <v>168</v>
      </c>
      <c r="F10" s="44">
        <v>12</v>
      </c>
      <c r="G10" s="44">
        <v>3</v>
      </c>
      <c r="H10" s="44">
        <v>0</v>
      </c>
      <c r="I10" s="44">
        <v>72</v>
      </c>
      <c r="J10" s="44">
        <v>0</v>
      </c>
      <c r="K10" s="38">
        <f t="shared" si="1"/>
        <v>322</v>
      </c>
      <c r="L10"/>
      <c r="M10"/>
      <c r="N10"/>
    </row>
    <row r="11" spans="1:14" ht="16.5" customHeight="1">
      <c r="A11" s="43" t="s">
        <v>67</v>
      </c>
      <c r="B11" s="42">
        <v>321383</v>
      </c>
      <c r="C11" s="42">
        <v>261332</v>
      </c>
      <c r="D11" s="42">
        <v>312439</v>
      </c>
      <c r="E11" s="42">
        <v>177620</v>
      </c>
      <c r="F11" s="42">
        <v>225140</v>
      </c>
      <c r="G11" s="42">
        <v>223690</v>
      </c>
      <c r="H11" s="42">
        <v>236348</v>
      </c>
      <c r="I11" s="42">
        <v>349447</v>
      </c>
      <c r="J11" s="42">
        <v>115323</v>
      </c>
      <c r="K11" s="38">
        <f t="shared" si="1"/>
        <v>2222722</v>
      </c>
      <c r="L11" s="59"/>
      <c r="M11" s="59"/>
      <c r="N11" s="59"/>
    </row>
    <row r="12" spans="1:14" ht="16.5" customHeight="1">
      <c r="A12" s="22" t="s">
        <v>79</v>
      </c>
      <c r="B12" s="42">
        <v>22334</v>
      </c>
      <c r="C12" s="42">
        <v>20007</v>
      </c>
      <c r="D12" s="42">
        <v>25127</v>
      </c>
      <c r="E12" s="42">
        <v>17428</v>
      </c>
      <c r="F12" s="42">
        <v>14117</v>
      </c>
      <c r="G12" s="42">
        <v>13288</v>
      </c>
      <c r="H12" s="42">
        <v>12833</v>
      </c>
      <c r="I12" s="42">
        <v>19698</v>
      </c>
      <c r="J12" s="42">
        <v>5133</v>
      </c>
      <c r="K12" s="38">
        <f t="shared" si="1"/>
        <v>149965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299049</v>
      </c>
      <c r="C13" s="42">
        <f>+C11-C12</f>
        <v>241325</v>
      </c>
      <c r="D13" s="42">
        <f>+D11-D12</f>
        <v>287312</v>
      </c>
      <c r="E13" s="42">
        <f aca="true" t="shared" si="3" ref="E13:J13">+E11-E12</f>
        <v>160192</v>
      </c>
      <c r="F13" s="42">
        <f t="shared" si="3"/>
        <v>211023</v>
      </c>
      <c r="G13" s="42">
        <f t="shared" si="3"/>
        <v>210402</v>
      </c>
      <c r="H13" s="42">
        <f t="shared" si="3"/>
        <v>223515</v>
      </c>
      <c r="I13" s="42">
        <f t="shared" si="3"/>
        <v>329749</v>
      </c>
      <c r="J13" s="42">
        <f t="shared" si="3"/>
        <v>110190</v>
      </c>
      <c r="K13" s="38">
        <f t="shared" si="1"/>
        <v>2072757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1.136776315575896</v>
      </c>
      <c r="C18" s="39">
        <v>1.189148285556975</v>
      </c>
      <c r="D18" s="39">
        <v>1.133152509055444</v>
      </c>
      <c r="E18" s="39">
        <v>1.392069741175156</v>
      </c>
      <c r="F18" s="39">
        <v>1.041195478580302</v>
      </c>
      <c r="G18" s="39">
        <v>1.164680179027291</v>
      </c>
      <c r="H18" s="39">
        <v>1.246937104439632</v>
      </c>
      <c r="I18" s="39">
        <v>1.146958543772713</v>
      </c>
      <c r="J18" s="39">
        <v>1.092597944509402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1783740.4499999997</v>
      </c>
      <c r="C20" s="36">
        <f aca="true" t="shared" si="4" ref="C20:J20">SUM(C21:C28)</f>
        <v>1687204.29</v>
      </c>
      <c r="D20" s="36">
        <f t="shared" si="4"/>
        <v>2096442.5299999998</v>
      </c>
      <c r="E20" s="36">
        <f t="shared" si="4"/>
        <v>1295833.3099999998</v>
      </c>
      <c r="F20" s="36">
        <f t="shared" si="4"/>
        <v>1279705.72</v>
      </c>
      <c r="G20" s="36">
        <f t="shared" si="4"/>
        <v>1406309.29</v>
      </c>
      <c r="H20" s="36">
        <f t="shared" si="4"/>
        <v>1265036.32</v>
      </c>
      <c r="I20" s="36">
        <f t="shared" si="4"/>
        <v>1785406.6699999997</v>
      </c>
      <c r="J20" s="36">
        <f t="shared" si="4"/>
        <v>621662.27</v>
      </c>
      <c r="K20" s="36">
        <f aca="true" t="shared" si="5" ref="K20:K28">SUM(B20:J20)</f>
        <v>13221340.85</v>
      </c>
      <c r="L20"/>
      <c r="M20"/>
      <c r="N20"/>
    </row>
    <row r="21" spans="1:14" ht="16.5" customHeight="1">
      <c r="A21" s="35" t="s">
        <v>28</v>
      </c>
      <c r="B21" s="58">
        <f>ROUND((B15+B16)*B7,2)</f>
        <v>1512106.93</v>
      </c>
      <c r="C21" s="58">
        <f>ROUND((C15+C16)*C7,2)</f>
        <v>1367950.07</v>
      </c>
      <c r="D21" s="58">
        <f aca="true" t="shared" si="6" ref="D21:J21">ROUND((D15+D16)*D7,2)</f>
        <v>1787866.13</v>
      </c>
      <c r="E21" s="58">
        <f t="shared" si="6"/>
        <v>894031.3</v>
      </c>
      <c r="F21" s="58">
        <f t="shared" si="6"/>
        <v>1187945.15</v>
      </c>
      <c r="G21" s="58">
        <f t="shared" si="6"/>
        <v>1167334.93</v>
      </c>
      <c r="H21" s="58">
        <f t="shared" si="6"/>
        <v>974702.29</v>
      </c>
      <c r="I21" s="58">
        <f t="shared" si="6"/>
        <v>1489519.88</v>
      </c>
      <c r="J21" s="58">
        <f t="shared" si="6"/>
        <v>548569.58</v>
      </c>
      <c r="K21" s="30">
        <f t="shared" si="5"/>
        <v>10930026.26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206820.41</v>
      </c>
      <c r="C22" s="30">
        <f t="shared" si="7"/>
        <v>258745.41</v>
      </c>
      <c r="D22" s="30">
        <f t="shared" si="7"/>
        <v>238058.86</v>
      </c>
      <c r="E22" s="30">
        <f t="shared" si="7"/>
        <v>350522.62</v>
      </c>
      <c r="F22" s="30">
        <f t="shared" si="7"/>
        <v>48937.97</v>
      </c>
      <c r="G22" s="30">
        <f t="shared" si="7"/>
        <v>192236.93</v>
      </c>
      <c r="H22" s="30">
        <f t="shared" si="7"/>
        <v>240690.16</v>
      </c>
      <c r="I22" s="30">
        <f t="shared" si="7"/>
        <v>218897.67</v>
      </c>
      <c r="J22" s="30">
        <f t="shared" si="7"/>
        <v>50796.42</v>
      </c>
      <c r="K22" s="30">
        <f t="shared" si="5"/>
        <v>1805706.4499999995</v>
      </c>
      <c r="L22"/>
      <c r="M22"/>
      <c r="N22"/>
    </row>
    <row r="23" spans="1:14" ht="16.5" customHeight="1">
      <c r="A23" s="18" t="s">
        <v>26</v>
      </c>
      <c r="B23" s="30">
        <v>60261.29</v>
      </c>
      <c r="C23" s="30">
        <v>54330.92</v>
      </c>
      <c r="D23" s="30">
        <v>61942.53</v>
      </c>
      <c r="E23" s="30">
        <v>43942.28</v>
      </c>
      <c r="F23" s="30">
        <v>39102.33</v>
      </c>
      <c r="G23" s="30">
        <v>42826.29</v>
      </c>
      <c r="H23" s="30">
        <v>44007.62</v>
      </c>
      <c r="I23" s="30">
        <v>70555.16</v>
      </c>
      <c r="J23" s="30">
        <v>19508.14</v>
      </c>
      <c r="K23" s="30">
        <f t="shared" si="5"/>
        <v>436476.55999999994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1350.6</v>
      </c>
      <c r="D26" s="30">
        <v>1679.8</v>
      </c>
      <c r="E26" s="30">
        <v>1038.27</v>
      </c>
      <c r="F26" s="30">
        <v>1024.2</v>
      </c>
      <c r="G26" s="30">
        <v>1125.5</v>
      </c>
      <c r="H26" s="30">
        <v>1012.95</v>
      </c>
      <c r="I26" s="30">
        <v>1429.38</v>
      </c>
      <c r="J26" s="30">
        <v>498.03</v>
      </c>
      <c r="K26" s="30">
        <f t="shared" si="5"/>
        <v>10588.109999999999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-113567.90000000001</v>
      </c>
      <c r="C31" s="30">
        <f t="shared" si="8"/>
        <v>-77126.65000000001</v>
      </c>
      <c r="D31" s="30">
        <f t="shared" si="8"/>
        <v>-100998.59000000004</v>
      </c>
      <c r="E31" s="30">
        <f t="shared" si="8"/>
        <v>-83188.9</v>
      </c>
      <c r="F31" s="30">
        <f t="shared" si="8"/>
        <v>-49874</v>
      </c>
      <c r="G31" s="30">
        <f t="shared" si="8"/>
        <v>-53558.3</v>
      </c>
      <c r="H31" s="30">
        <f t="shared" si="8"/>
        <v>-30676.13</v>
      </c>
      <c r="I31" s="30">
        <f t="shared" si="8"/>
        <v>-82234.06999999999</v>
      </c>
      <c r="J31" s="30">
        <f t="shared" si="8"/>
        <v>-26644.360000000008</v>
      </c>
      <c r="K31" s="30">
        <f aca="true" t="shared" si="9" ref="K31:K39">SUM(B31:J31)</f>
        <v>-617868.9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-113567.90000000001</v>
      </c>
      <c r="C32" s="30">
        <f t="shared" si="10"/>
        <v>-77126.65000000001</v>
      </c>
      <c r="D32" s="30">
        <f t="shared" si="10"/>
        <v>-76824.55</v>
      </c>
      <c r="E32" s="30">
        <f t="shared" si="10"/>
        <v>-83188.9</v>
      </c>
      <c r="F32" s="30">
        <f t="shared" si="10"/>
        <v>-49874</v>
      </c>
      <c r="G32" s="30">
        <f t="shared" si="10"/>
        <v>-53558.3</v>
      </c>
      <c r="H32" s="30">
        <f t="shared" si="10"/>
        <v>-30676.13</v>
      </c>
      <c r="I32" s="30">
        <f t="shared" si="10"/>
        <v>-82234.06999999999</v>
      </c>
      <c r="J32" s="30">
        <f t="shared" si="10"/>
        <v>-19646.1</v>
      </c>
      <c r="K32" s="30">
        <f t="shared" si="9"/>
        <v>-586696.6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-69735.6</v>
      </c>
      <c r="C33" s="30">
        <f t="shared" si="11"/>
        <v>-72287.6</v>
      </c>
      <c r="D33" s="30">
        <f t="shared" si="11"/>
        <v>-66145.2</v>
      </c>
      <c r="E33" s="30">
        <f t="shared" si="11"/>
        <v>-46446.4</v>
      </c>
      <c r="F33" s="30">
        <f t="shared" si="11"/>
        <v>-49874</v>
      </c>
      <c r="G33" s="30">
        <f t="shared" si="11"/>
        <v>-27984</v>
      </c>
      <c r="H33" s="30">
        <f t="shared" si="11"/>
        <v>-21573.2</v>
      </c>
      <c r="I33" s="30">
        <f t="shared" si="11"/>
        <v>-68028.4</v>
      </c>
      <c r="J33" s="30">
        <f t="shared" si="11"/>
        <v>-15263.6</v>
      </c>
      <c r="K33" s="30">
        <f t="shared" si="9"/>
        <v>-437338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-43832.3</v>
      </c>
      <c r="C36" s="30">
        <v>-4839.05</v>
      </c>
      <c r="D36" s="30">
        <v>-10679.35</v>
      </c>
      <c r="E36" s="30">
        <v>-36742.5</v>
      </c>
      <c r="F36" s="26">
        <v>0</v>
      </c>
      <c r="G36" s="30">
        <v>-25574.3</v>
      </c>
      <c r="H36" s="30">
        <v>-9102.93</v>
      </c>
      <c r="I36" s="30">
        <v>-14205.67</v>
      </c>
      <c r="J36" s="30">
        <v>-4382.5</v>
      </c>
      <c r="K36" s="30">
        <f t="shared" si="9"/>
        <v>-149358.60000000003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-24174.040000000037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-6998.260000000009</v>
      </c>
      <c r="K37" s="30">
        <f t="shared" si="9"/>
        <v>-31172.300000000047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1670172.5499999998</v>
      </c>
      <c r="C54" s="27">
        <f t="shared" si="15"/>
        <v>1610077.6400000001</v>
      </c>
      <c r="D54" s="27">
        <f t="shared" si="15"/>
        <v>1995443.9399999997</v>
      </c>
      <c r="E54" s="27">
        <f t="shared" si="15"/>
        <v>1212644.41</v>
      </c>
      <c r="F54" s="27">
        <f t="shared" si="15"/>
        <v>1229831.72</v>
      </c>
      <c r="G54" s="27">
        <f t="shared" si="15"/>
        <v>1352750.99</v>
      </c>
      <c r="H54" s="27">
        <f t="shared" si="15"/>
        <v>1234360.1900000002</v>
      </c>
      <c r="I54" s="27">
        <f t="shared" si="15"/>
        <v>1703172.5999999996</v>
      </c>
      <c r="J54" s="27">
        <f t="shared" si="15"/>
        <v>595017.91</v>
      </c>
      <c r="K54" s="20">
        <f>SUM(B54:J54)</f>
        <v>12603471.95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1670172.55</v>
      </c>
      <c r="C60" s="10">
        <f t="shared" si="17"/>
        <v>1610077.642142173</v>
      </c>
      <c r="D60" s="10">
        <f t="shared" si="17"/>
        <v>1995443.945505918</v>
      </c>
      <c r="E60" s="10">
        <f t="shared" si="17"/>
        <v>1212644.408060231</v>
      </c>
      <c r="F60" s="10">
        <f t="shared" si="17"/>
        <v>1229831.7192819454</v>
      </c>
      <c r="G60" s="10">
        <f t="shared" si="17"/>
        <v>1352751.0009375333</v>
      </c>
      <c r="H60" s="10">
        <f t="shared" si="17"/>
        <v>1234360.1875541331</v>
      </c>
      <c r="I60" s="10">
        <f>SUM(I61:I73)</f>
        <v>1703172.6099999999</v>
      </c>
      <c r="J60" s="10">
        <f t="shared" si="17"/>
        <v>595017.8914398204</v>
      </c>
      <c r="K60" s="5">
        <f>SUM(K61:K73)</f>
        <v>12603471.954921756</v>
      </c>
      <c r="L60" s="9"/>
    </row>
    <row r="61" spans="1:12" ht="16.5" customHeight="1">
      <c r="A61" s="7" t="s">
        <v>56</v>
      </c>
      <c r="B61" s="8">
        <v>1466745.53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1466745.53</v>
      </c>
      <c r="L61"/>
    </row>
    <row r="62" spans="1:12" ht="16.5" customHeight="1">
      <c r="A62" s="7" t="s">
        <v>57</v>
      </c>
      <c r="B62" s="8">
        <v>203427.02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203427.02</v>
      </c>
      <c r="L62"/>
    </row>
    <row r="63" spans="1:12" ht="16.5" customHeight="1">
      <c r="A63" s="7" t="s">
        <v>4</v>
      </c>
      <c r="B63" s="6">
        <v>0</v>
      </c>
      <c r="C63" s="8">
        <v>1610077.642142173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1610077.642142173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1995443.945505918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1995443.945505918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1212644.408060231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1212644.408060231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1229831.7192819454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1229831.7192819454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1352751.0009375333</v>
      </c>
      <c r="H67" s="6">
        <v>0</v>
      </c>
      <c r="I67" s="6">
        <v>0</v>
      </c>
      <c r="J67" s="6">
        <v>0</v>
      </c>
      <c r="K67" s="5">
        <f t="shared" si="18"/>
        <v>1352751.0009375333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1234360.1875541331</v>
      </c>
      <c r="I68" s="6">
        <v>0</v>
      </c>
      <c r="J68" s="6">
        <v>0</v>
      </c>
      <c r="K68" s="5">
        <f t="shared" si="18"/>
        <v>1234360.1875541331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617570.39</v>
      </c>
      <c r="J70" s="6">
        <v>0</v>
      </c>
      <c r="K70" s="5">
        <f t="shared" si="18"/>
        <v>617570.39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1085602.22</v>
      </c>
      <c r="J71" s="6">
        <v>0</v>
      </c>
      <c r="K71" s="5">
        <f t="shared" si="18"/>
        <v>1085602.22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595017.8914398204</v>
      </c>
      <c r="K72" s="5">
        <f t="shared" si="18"/>
        <v>595017.8914398204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2023-09-15T18:34:28Z</dcterms:modified>
  <cp:category/>
  <cp:version/>
  <cp:contentType/>
  <cp:contentStatus/>
</cp:coreProperties>
</file>