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<sst xmlns="http://schemas.openxmlformats.org/spreadsheetml/2006/main" count="82" uniqueCount="81">
  <si>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</si>
  <si>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</si>
  <si>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</si>
  <si>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</si>
  <si>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</si>
  <si>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</si>
  <si>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</si>
  <si>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</si>
  <si>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</si>
  <si>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</si>
  <si>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</si>
  <si>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</si>
  <si>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</si>
  <si>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</si>
  <si>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</si>
  <si>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</si>
  <si>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</si>
  <si>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</si>
  <si>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</si>
  <si>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</si>
  <si>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</si>
  <si>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</si>
  <si>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</si>
  <si>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</si>
  <si>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</si>
  <si>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</si>
  <si>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</si>
  <si>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</si>
  <si>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</si>
  <si>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</si>
  <si>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</si>
  <si>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</si>
  <si>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</si>
  <si>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</si>
  <si>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</si>
  <si>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</si>
  <si>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</si>
  <si>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</si>
  <si>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</si>
  <si>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</si>
  <si>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</si>
  <si>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</si>
  <si>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</si>
  <si>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</si>
  <si>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</si>
  <si>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</si>
  <si>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</si>
  <si>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</si>
  <si>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</si>
  <si>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</si>
  <si>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</si>
  <si>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</si>
  <si>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</si>
  <si>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</si>
  <si>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</si>
  <si>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</si>
  <si>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</si>
  <si>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</si>
  <si>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</si>
  <si>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</si>
  <si>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</si>
  <si>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</si>
  <si>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</si>
  <si>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</si>
  <si>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</si>
  <si>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</si>
  <si>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</si>
  <si>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</si>
  <si>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</si>
  <si>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</si>
  <si>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</si>
  <si>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</si>
  <si>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</si>
  <si>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</si>
  <si>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</si>
  <si>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</si>
  <si>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</si>
  <si>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</si>
  <si>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</si>
  <si>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</si>
  <si>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09/09/23 - VENCIMENTO 15/09/23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</si>
</sst>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164684</v>
      </c>
      <c r="C7" s="46">
        <f aca="true" t="shared" si="0" ref="C7:J7">+C8+C11</f>
        <v>137613</v>
      </c>
      <c r="D7" s="46">
        <f t="shared" si="0"/>
        <v>186022</v>
      </c>
      <c r="E7" s="46">
        <f t="shared" si="0"/>
        <v>91488</v>
      </c>
      <c r="F7" s="46">
        <f t="shared" si="0"/>
        <v>130169</v>
      </c>
      <c r="G7" s="46">
        <f t="shared" si="0"/>
        <v>138956</v>
      </c>
      <c r="H7" s="46">
        <f t="shared" si="0"/>
        <v>147992</v>
      </c>
      <c r="I7" s="46">
        <f t="shared" si="0"/>
        <v>188409</v>
      </c>
      <c r="J7" s="46">
        <f t="shared" si="0"/>
        <v>46083</v>
      </c>
      <c r="K7" s="38">
        <f aca="true" t="shared" si="1" ref="K7:K13">SUM(B7:J7)</f>
        <v>1231416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9895</v>
      </c>
      <c r="C8" s="44">
        <f t="shared" si="2"/>
        <v>11735</v>
      </c>
      <c r="D8" s="44">
        <f t="shared" si="2"/>
        <v>12080</v>
      </c>
      <c r="E8" s="44">
        <f t="shared" si="2"/>
        <v>6956</v>
      </c>
      <c r="F8" s="44">
        <f t="shared" si="2"/>
        <v>7462</v>
      </c>
      <c r="G8" s="44">
        <f t="shared" si="2"/>
        <v>5135</v>
      </c>
      <c r="H8" s="44">
        <f t="shared" si="2"/>
        <v>3958</v>
      </c>
      <c r="I8" s="44">
        <f t="shared" si="2"/>
        <v>10057</v>
      </c>
      <c r="J8" s="44">
        <f t="shared" si="2"/>
        <v>1424</v>
      </c>
      <c r="K8" s="38">
        <f t="shared" si="1"/>
        <v>68702</v>
      </c>
      <c r="L8"/>
      <c r="M8"/>
      <c r="N8"/>
    </row>
    <row r="9" spans="1:14" ht="16.5" customHeight="1">
      <c r="A9" s="22" t="s">
        <v>32</v>
      </c>
      <c r="B9" s="44">
        <v>9871</v>
      </c>
      <c r="C9" s="44">
        <v>11733</v>
      </c>
      <c r="D9" s="44">
        <v>12080</v>
      </c>
      <c r="E9" s="44">
        <v>6818</v>
      </c>
      <c r="F9" s="44">
        <v>7447</v>
      </c>
      <c r="G9" s="44">
        <v>5132</v>
      </c>
      <c r="H9" s="44">
        <v>3958</v>
      </c>
      <c r="I9" s="44">
        <v>10010</v>
      </c>
      <c r="J9" s="44">
        <v>1424</v>
      </c>
      <c r="K9" s="38">
        <f t="shared" si="1"/>
        <v>68473</v>
      </c>
      <c r="L9"/>
      <c r="M9"/>
      <c r="N9"/>
    </row>
    <row r="10" spans="1:14" ht="16.5" customHeight="1">
      <c r="A10" s="22" t="s">
        <v>31</v>
      </c>
      <c r="B10" s="44">
        <v>24</v>
      </c>
      <c r="C10" s="44">
        <v>2</v>
      </c>
      <c r="D10" s="44">
        <v>0</v>
      </c>
      <c r="E10" s="44">
        <v>138</v>
      </c>
      <c r="F10" s="44">
        <v>15</v>
      </c>
      <c r="G10" s="44">
        <v>3</v>
      </c>
      <c r="H10" s="44">
        <v>0</v>
      </c>
      <c r="I10" s="44">
        <v>47</v>
      </c>
      <c r="J10" s="44">
        <v>0</v>
      </c>
      <c r="K10" s="38">
        <f t="shared" si="1"/>
        <v>229</v>
      </c>
      <c r="L10"/>
      <c r="M10"/>
      <c r="N10"/>
    </row>
    <row r="11" spans="1:14" ht="16.5" customHeight="1">
      <c r="A11" s="43" t="s">
        <v>67</v>
      </c>
      <c r="B11" s="42">
        <v>154789</v>
      </c>
      <c r="C11" s="42">
        <v>125878</v>
      </c>
      <c r="D11" s="42">
        <v>173942</v>
      </c>
      <c r="E11" s="42">
        <v>84532</v>
      </c>
      <c r="F11" s="42">
        <v>122707</v>
      </c>
      <c r="G11" s="42">
        <v>133821</v>
      </c>
      <c r="H11" s="42">
        <v>144034</v>
      </c>
      <c r="I11" s="42">
        <v>178352</v>
      </c>
      <c r="J11" s="42">
        <v>44659</v>
      </c>
      <c r="K11" s="38">
        <f t="shared" si="1"/>
        <v>1162714</v>
      </c>
      <c r="L11" s="59"/>
      <c r="M11" s="59"/>
      <c r="N11" s="59"/>
    </row>
    <row r="12" spans="1:14" ht="16.5" customHeight="1">
      <c r="A12" s="22" t="s">
        <v>79</v>
      </c>
      <c r="B12" s="42">
        <v>13095</v>
      </c>
      <c r="C12" s="42">
        <v>11046</v>
      </c>
      <c r="D12" s="42">
        <v>15184</v>
      </c>
      <c r="E12" s="42">
        <v>9029</v>
      </c>
      <c r="F12" s="42">
        <v>8513</v>
      </c>
      <c r="G12" s="42">
        <v>7783</v>
      </c>
      <c r="H12" s="42">
        <v>7719</v>
      </c>
      <c r="I12" s="42">
        <v>9959</v>
      </c>
      <c r="J12" s="42">
        <v>1919</v>
      </c>
      <c r="K12" s="38">
        <f t="shared" si="1"/>
        <v>84247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141694</v>
      </c>
      <c r="C13" s="42">
        <f>+C11-C12</f>
        <v>114832</v>
      </c>
      <c r="D13" s="42">
        <f>+D11-D12</f>
        <v>158758</v>
      </c>
      <c r="E13" s="42">
        <f aca="true" t="shared" si="3" ref="E13:J13">+E11-E12</f>
        <v>75503</v>
      </c>
      <c r="F13" s="42">
        <f t="shared" si="3"/>
        <v>114194</v>
      </c>
      <c r="G13" s="42">
        <f t="shared" si="3"/>
        <v>126038</v>
      </c>
      <c r="H13" s="42">
        <f t="shared" si="3"/>
        <v>136315</v>
      </c>
      <c r="I13" s="42">
        <f t="shared" si="3"/>
        <v>168393</v>
      </c>
      <c r="J13" s="42">
        <f t="shared" si="3"/>
        <v>42740</v>
      </c>
      <c r="K13" s="38">
        <f t="shared" si="1"/>
        <v>1078467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-0.0319</v>
      </c>
      <c r="C16" s="41">
        <v>-0.0351</v>
      </c>
      <c r="D16" s="41">
        <v>-0.0389</v>
      </c>
      <c r="E16" s="41">
        <v>-0.0338</v>
      </c>
      <c r="F16" s="41">
        <v>-0.0358</v>
      </c>
      <c r="G16" s="41">
        <v>-0.0361</v>
      </c>
      <c r="H16" s="41">
        <v>-0.0288</v>
      </c>
      <c r="I16" s="41">
        <v>-0.0291</v>
      </c>
      <c r="J16" s="41">
        <v>-0.0329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1.485611116698531</v>
      </c>
      <c r="C18" s="39">
        <v>1.584899149477907</v>
      </c>
      <c r="D18" s="39">
        <v>1.328470919376746</v>
      </c>
      <c r="E18" s="39">
        <v>1.727347200163695</v>
      </c>
      <c r="F18" s="39">
        <v>1.284659839683445</v>
      </c>
      <c r="G18" s="39">
        <v>1.414680243724789</v>
      </c>
      <c r="H18" s="39">
        <v>1.418466806290404</v>
      </c>
      <c r="I18" s="39">
        <v>1.432744821377959</v>
      </c>
      <c r="J18" s="39">
        <v>1.367783924711832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1130165.5</v>
      </c>
      <c r="C20" s="36">
        <f aca="true" t="shared" si="4" ref="C20:J20">SUM(C21:C28)</f>
        <v>1116056.68</v>
      </c>
      <c r="D20" s="36">
        <f t="shared" si="4"/>
        <v>1399914.0499999998</v>
      </c>
      <c r="E20" s="36">
        <f t="shared" si="4"/>
        <v>782919.54</v>
      </c>
      <c r="F20" s="36">
        <f t="shared" si="4"/>
        <v>867559.05</v>
      </c>
      <c r="G20" s="36">
        <f t="shared" si="4"/>
        <v>1031605.0700000001</v>
      </c>
      <c r="H20" s="36">
        <f t="shared" si="4"/>
        <v>882204.52</v>
      </c>
      <c r="I20" s="36">
        <f t="shared" si="4"/>
        <v>1147558.0800000003</v>
      </c>
      <c r="J20" s="36">
        <f t="shared" si="4"/>
        <v>304137.42999999993</v>
      </c>
      <c r="K20" s="36">
        <f aca="true" t="shared" si="5" ref="K20:K28">SUM(B20:J20)</f>
        <v>8662119.92</v>
      </c>
      <c r="L20"/>
      <c r="M20"/>
      <c r="N20"/>
    </row>
    <row r="21" spans="1:14" ht="16.5" customHeight="1">
      <c r="A21" s="35" t="s">
        <v>28</v>
      </c>
      <c r="B21" s="58">
        <f>ROUND((B15+B16)*B7,2)</f>
        <v>738278.37</v>
      </c>
      <c r="C21" s="58">
        <f>ROUND((C15+C16)*C7,2)</f>
        <v>677730.26</v>
      </c>
      <c r="D21" s="58">
        <f aca="true" t="shared" si="6" ref="D21:J21">ROUND((D15+D16)*D7,2)</f>
        <v>1015605.71</v>
      </c>
      <c r="E21" s="58">
        <f t="shared" si="6"/>
        <v>434275.24</v>
      </c>
      <c r="F21" s="58">
        <f t="shared" si="6"/>
        <v>653877.94</v>
      </c>
      <c r="G21" s="58">
        <f t="shared" si="6"/>
        <v>705090.54</v>
      </c>
      <c r="H21" s="58">
        <f t="shared" si="6"/>
        <v>597917.28</v>
      </c>
      <c r="I21" s="58">
        <f t="shared" si="6"/>
        <v>768915.97</v>
      </c>
      <c r="J21" s="58">
        <f t="shared" si="6"/>
        <v>212806.69</v>
      </c>
      <c r="K21" s="30">
        <f t="shared" si="5"/>
        <v>5804498.000000001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358516.18</v>
      </c>
      <c r="C22" s="30">
        <f t="shared" si="7"/>
        <v>396403.85</v>
      </c>
      <c r="D22" s="30">
        <f t="shared" si="7"/>
        <v>333596.94</v>
      </c>
      <c r="E22" s="30">
        <f t="shared" si="7"/>
        <v>315868.88</v>
      </c>
      <c r="F22" s="30">
        <f t="shared" si="7"/>
        <v>186132.79</v>
      </c>
      <c r="G22" s="30">
        <f t="shared" si="7"/>
        <v>292387.12</v>
      </c>
      <c r="H22" s="30">
        <f t="shared" si="7"/>
        <v>250208.53</v>
      </c>
      <c r="I22" s="30">
        <f t="shared" si="7"/>
        <v>332744.4</v>
      </c>
      <c r="J22" s="30">
        <f t="shared" si="7"/>
        <v>78266.88</v>
      </c>
      <c r="K22" s="30">
        <f t="shared" si="5"/>
        <v>2544125.57</v>
      </c>
      <c r="L22"/>
      <c r="M22"/>
      <c r="N22"/>
    </row>
    <row r="23" spans="1:14" ht="16.5" customHeight="1">
      <c r="A23" s="18" t="s">
        <v>26</v>
      </c>
      <c r="B23" s="30">
        <v>28909.17</v>
      </c>
      <c r="C23" s="30">
        <v>35772.82</v>
      </c>
      <c r="D23" s="30">
        <v>42158.9</v>
      </c>
      <c r="E23" s="30">
        <v>25548.04</v>
      </c>
      <c r="F23" s="30">
        <v>23825.23</v>
      </c>
      <c r="G23" s="30">
        <v>30120.61</v>
      </c>
      <c r="H23" s="30">
        <v>28411.51</v>
      </c>
      <c r="I23" s="30">
        <v>39534.09</v>
      </c>
      <c r="J23" s="30">
        <v>10413.6</v>
      </c>
      <c r="K23" s="30">
        <f t="shared" si="5"/>
        <v>264693.97000000003</v>
      </c>
      <c r="L23"/>
      <c r="M23"/>
      <c r="N23"/>
    </row>
    <row r="24" spans="1:14" ht="16.5" customHeight="1">
      <c r="A24" s="18" t="s">
        <v>25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1339.34</v>
      </c>
      <c r="C26" s="30">
        <v>1322.46</v>
      </c>
      <c r="D26" s="30">
        <v>1657.29</v>
      </c>
      <c r="E26" s="30">
        <v>928.54</v>
      </c>
      <c r="F26" s="30">
        <v>1027.02</v>
      </c>
      <c r="G26" s="30">
        <v>1221.16</v>
      </c>
      <c r="H26" s="30">
        <v>1043.9</v>
      </c>
      <c r="I26" s="30">
        <v>1359.04</v>
      </c>
      <c r="J26" s="30">
        <v>360.16</v>
      </c>
      <c r="K26" s="30">
        <f t="shared" si="5"/>
        <v>10258.91</v>
      </c>
      <c r="L26" s="59"/>
      <c r="M26" s="59"/>
      <c r="N26" s="59"/>
    </row>
    <row r="27" spans="1:14" ht="16.5" customHeight="1">
      <c r="A27" s="18" t="s">
        <v>77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244.4</v>
      </c>
      <c r="G27" s="30">
        <v>249</v>
      </c>
      <c r="H27" s="30">
        <v>246.38</v>
      </c>
      <c r="I27" s="30">
        <v>317.99</v>
      </c>
      <c r="J27" s="30">
        <v>122.2</v>
      </c>
      <c r="K27" s="30">
        <f t="shared" si="5"/>
        <v>2446.67</v>
      </c>
      <c r="L27" s="59"/>
      <c r="M27" s="59"/>
      <c r="N27" s="59"/>
    </row>
    <row r="28" spans="1:14" ht="16.5" customHeight="1">
      <c r="A28" s="18" t="s">
        <v>78</v>
      </c>
      <c r="B28" s="30">
        <v>926.13</v>
      </c>
      <c r="C28" s="30">
        <v>855.8</v>
      </c>
      <c r="D28" s="30">
        <v>1037.51</v>
      </c>
      <c r="E28" s="30">
        <v>596.19</v>
      </c>
      <c r="F28" s="30">
        <v>622.62</v>
      </c>
      <c r="G28" s="30">
        <v>707.59</v>
      </c>
      <c r="H28" s="30">
        <v>718.82</v>
      </c>
      <c r="I28" s="30">
        <v>1028.49</v>
      </c>
      <c r="J28" s="30">
        <v>338.85</v>
      </c>
      <c r="K28" s="30">
        <f t="shared" si="5"/>
        <v>6831.999999999999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-43432.4</v>
      </c>
      <c r="C31" s="30">
        <f t="shared" si="8"/>
        <v>-51625.2</v>
      </c>
      <c r="D31" s="30">
        <f t="shared" si="8"/>
        <v>-1121326.04</v>
      </c>
      <c r="E31" s="30">
        <f t="shared" si="8"/>
        <v>-29999.2</v>
      </c>
      <c r="F31" s="30">
        <f t="shared" si="8"/>
        <v>-32766.8</v>
      </c>
      <c r="G31" s="30">
        <f t="shared" si="8"/>
        <v>-22580.8</v>
      </c>
      <c r="H31" s="30">
        <f t="shared" si="8"/>
        <v>-710415.2</v>
      </c>
      <c r="I31" s="30">
        <f t="shared" si="8"/>
        <v>-44044</v>
      </c>
      <c r="J31" s="30">
        <f t="shared" si="8"/>
        <v>-229263.86000000002</v>
      </c>
      <c r="K31" s="30">
        <f aca="true" t="shared" si="9" ref="K31:K39">SUM(B31:J31)</f>
        <v>-2285453.5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-43432.4</v>
      </c>
      <c r="C32" s="30">
        <f t="shared" si="10"/>
        <v>-51625.2</v>
      </c>
      <c r="D32" s="30">
        <f t="shared" si="10"/>
        <v>-53152</v>
      </c>
      <c r="E32" s="30">
        <f t="shared" si="10"/>
        <v>-29999.2</v>
      </c>
      <c r="F32" s="30">
        <f t="shared" si="10"/>
        <v>-32766.8</v>
      </c>
      <c r="G32" s="30">
        <f t="shared" si="10"/>
        <v>-22580.8</v>
      </c>
      <c r="H32" s="30">
        <f t="shared" si="10"/>
        <v>-17415.2</v>
      </c>
      <c r="I32" s="30">
        <f t="shared" si="10"/>
        <v>-44044</v>
      </c>
      <c r="J32" s="30">
        <f t="shared" si="10"/>
        <v>-6265.6</v>
      </c>
      <c r="K32" s="30">
        <f t="shared" si="9"/>
        <v>-301281.19999999995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-43432.4</v>
      </c>
      <c r="C33" s="30">
        <f t="shared" si="11"/>
        <v>-51625.2</v>
      </c>
      <c r="D33" s="30">
        <f t="shared" si="11"/>
        <v>-53152</v>
      </c>
      <c r="E33" s="30">
        <f t="shared" si="11"/>
        <v>-29999.2</v>
      </c>
      <c r="F33" s="30">
        <f t="shared" si="11"/>
        <v>-32766.8</v>
      </c>
      <c r="G33" s="30">
        <f t="shared" si="11"/>
        <v>-22580.8</v>
      </c>
      <c r="H33" s="30">
        <f t="shared" si="11"/>
        <v>-17415.2</v>
      </c>
      <c r="I33" s="30">
        <f t="shared" si="11"/>
        <v>-44044</v>
      </c>
      <c r="J33" s="30">
        <f t="shared" si="11"/>
        <v>-6265.6</v>
      </c>
      <c r="K33" s="30">
        <f t="shared" si="9"/>
        <v>-301281.19999999995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-1068174.04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-693000</v>
      </c>
      <c r="I37" s="27">
        <f t="shared" si="12"/>
        <v>0</v>
      </c>
      <c r="J37" s="27">
        <f t="shared" si="12"/>
        <v>-222998.26</v>
      </c>
      <c r="K37" s="30">
        <f t="shared" si="9"/>
        <v>-1984172.3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-24174.04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-6998.26</v>
      </c>
      <c r="K38" s="30">
        <f t="shared" si="9"/>
        <v>-31172.300000000003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-1044000</v>
      </c>
      <c r="E46" s="17">
        <v>0</v>
      </c>
      <c r="F46" s="17">
        <v>0</v>
      </c>
      <c r="G46" s="17">
        <v>0</v>
      </c>
      <c r="H46" s="17">
        <v>-693000</v>
      </c>
      <c r="I46" s="17">
        <v>0</v>
      </c>
      <c r="J46" s="17">
        <v>-216000</v>
      </c>
      <c r="K46" s="30">
        <f t="shared" si="13"/>
        <v>-1953000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1086733.1</v>
      </c>
      <c r="C54" s="27">
        <f t="shared" si="15"/>
        <v>1064431.48</v>
      </c>
      <c r="D54" s="27">
        <f t="shared" si="15"/>
        <v>278588.0099999998</v>
      </c>
      <c r="E54" s="27">
        <f t="shared" si="15"/>
        <v>752920.3400000001</v>
      </c>
      <c r="F54" s="27">
        <f t="shared" si="15"/>
        <v>834792.25</v>
      </c>
      <c r="G54" s="27">
        <f t="shared" si="15"/>
        <v>1009024.27</v>
      </c>
      <c r="H54" s="27">
        <f t="shared" si="15"/>
        <v>171789.32000000007</v>
      </c>
      <c r="I54" s="27">
        <f t="shared" si="15"/>
        <v>1103514.0800000003</v>
      </c>
      <c r="J54" s="27">
        <f t="shared" si="15"/>
        <v>74873.56999999992</v>
      </c>
      <c r="K54" s="20">
        <f>SUM(B54:J54)</f>
        <v>6376666.42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1086733.0999999999</v>
      </c>
      <c r="C60" s="10">
        <f t="shared" si="17"/>
        <v>1064431.4841660562</v>
      </c>
      <c r="D60" s="10">
        <f t="shared" si="17"/>
        <v>278588.0121845228</v>
      </c>
      <c r="E60" s="10">
        <f t="shared" si="17"/>
        <v>752920.338360153</v>
      </c>
      <c r="F60" s="10">
        <f t="shared" si="17"/>
        <v>834792.2486039059</v>
      </c>
      <c r="G60" s="10">
        <f t="shared" si="17"/>
        <v>1009024.2716110388</v>
      </c>
      <c r="H60" s="10">
        <f t="shared" si="17"/>
        <v>171789.321200773</v>
      </c>
      <c r="I60" s="10">
        <f>SUM(I61:I73)</f>
        <v>1103514.09</v>
      </c>
      <c r="J60" s="10">
        <f t="shared" si="17"/>
        <v>74873.56789237168</v>
      </c>
      <c r="K60" s="5">
        <f>SUM(K61:K73)</f>
        <v>6376666.434018821</v>
      </c>
      <c r="L60" s="9"/>
    </row>
    <row r="61" spans="1:12" ht="16.5" customHeight="1">
      <c r="A61" s="7" t="s">
        <v>56</v>
      </c>
      <c r="B61" s="8">
        <v>951978.2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951978.2</v>
      </c>
      <c r="L61"/>
    </row>
    <row r="62" spans="1:12" ht="16.5" customHeight="1">
      <c r="A62" s="7" t="s">
        <v>57</v>
      </c>
      <c r="B62" s="8">
        <v>134754.9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134754.9</v>
      </c>
      <c r="L62"/>
    </row>
    <row r="63" spans="1:12" ht="16.5" customHeight="1">
      <c r="A63" s="7" t="s">
        <v>4</v>
      </c>
      <c r="B63" s="6">
        <v>0</v>
      </c>
      <c r="C63" s="8">
        <v>1064431.4841660562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1064431.4841660562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278588.0121845228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278588.0121845228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752920.338360153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752920.338360153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834792.2486039059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834792.2486039059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1009024.2716110388</v>
      </c>
      <c r="H67" s="6">
        <v>0</v>
      </c>
      <c r="I67" s="6">
        <v>0</v>
      </c>
      <c r="J67" s="6">
        <v>0</v>
      </c>
      <c r="K67" s="5">
        <f t="shared" si="18"/>
        <v>1009024.2716110388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171789.321200773</v>
      </c>
      <c r="I68" s="6">
        <v>0</v>
      </c>
      <c r="J68" s="6">
        <v>0</v>
      </c>
      <c r="K68" s="5">
        <f t="shared" si="18"/>
        <v>171789.321200773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435446.66</v>
      </c>
      <c r="J70" s="6">
        <v>0</v>
      </c>
      <c r="K70" s="5">
        <f t="shared" si="18"/>
        <v>435446.66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668067.43</v>
      </c>
      <c r="J71" s="6">
        <v>0</v>
      </c>
      <c r="K71" s="5">
        <f t="shared" si="18"/>
        <v>668067.43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74873.56789237168</v>
      </c>
      <c r="K72" s="5">
        <f t="shared" si="18"/>
        <v>74873.56789237168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2023-09-14T18:43:31Z</dcterms:modified>
  <cp:category/>
  <cp:version/>
  <cp:contentType/>
  <cp:contentStatus/>
</cp:coreProperties>
</file>