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<sst xmlns="http://schemas.openxmlformats.org/spreadsheetml/2006/main" count="82" uniqueCount="81">
  <si>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</si>
  <si>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</si>
  <si>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</si>
  <si>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</si>
  <si>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</si>
  <si>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</si>
  <si>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</si>
  <si>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</si>
  <si>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</si>
  <si>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</si>
  <si>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</si>
  <si>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</si>
  <si>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</si>
  <si>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</si>
  <si>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</si>
  <si>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</si>
  <si>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</si>
  <si>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</si>
  <si>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</si>
  <si>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</si>
  <si>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</si>
  <si>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</si>
  <si>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</si>
  <si>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</si>
  <si>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</si>
  <si>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</si>
  <si>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</si>
  <si>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</si>
  <si>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</si>
  <si>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</si>
  <si>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</si>
  <si>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</si>
  <si>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</si>
  <si>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</si>
  <si>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</si>
  <si>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</si>
  <si>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</si>
  <si>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</si>
  <si>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</si>
  <si>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</si>
  <si>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</si>
  <si>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</si>
  <si>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</si>
  <si>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</si>
  <si>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</si>
  <si>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</si>
  <si>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</si>
  <si>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</si>
  <si>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</si>
  <si>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</si>
  <si>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</si>
  <si>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</si>
  <si>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</si>
  <si>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</si>
  <si>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</si>
  <si>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</si>
  <si>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</si>
  <si>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</si>
  <si>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</si>
  <si>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</si>
  <si>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</si>
  <si>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</si>
  <si>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</si>
  <si>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</si>
  <si>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</si>
  <si>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</si>
  <si>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</si>
  <si>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</si>
  <si>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</si>
  <si>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</si>
  <si>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</si>
  <si>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</si>
  <si>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</si>
  <si>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</si>
  <si>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</si>
  <si>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</si>
  <si>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</si>
  <si>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</si>
  <si>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</si>
  <si>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</si>
  <si>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08/09/23 - VENCIMENTO 15/09/23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</si>
</sst>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244744</v>
      </c>
      <c r="C7" s="46">
        <f aca="true" t="shared" si="0" ref="C7:J7">+C8+C11</f>
        <v>197274</v>
      </c>
      <c r="D7" s="46">
        <f t="shared" si="0"/>
        <v>264288</v>
      </c>
      <c r="E7" s="46">
        <f t="shared" si="0"/>
        <v>141899</v>
      </c>
      <c r="F7" s="46">
        <f t="shared" si="0"/>
        <v>180958</v>
      </c>
      <c r="G7" s="46">
        <f t="shared" si="0"/>
        <v>181837</v>
      </c>
      <c r="H7" s="46">
        <f t="shared" si="0"/>
        <v>209210</v>
      </c>
      <c r="I7" s="46">
        <f t="shared" si="0"/>
        <v>284368</v>
      </c>
      <c r="J7" s="46">
        <f t="shared" si="0"/>
        <v>88429</v>
      </c>
      <c r="K7" s="38">
        <f aca="true" t="shared" si="1" ref="K7:K13">SUM(B7:J7)</f>
        <v>1793007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12645</v>
      </c>
      <c r="C8" s="44">
        <f t="shared" si="2"/>
        <v>13034</v>
      </c>
      <c r="D8" s="44">
        <f t="shared" si="2"/>
        <v>13600</v>
      </c>
      <c r="E8" s="44">
        <f t="shared" si="2"/>
        <v>9169</v>
      </c>
      <c r="F8" s="44">
        <f t="shared" si="2"/>
        <v>9873</v>
      </c>
      <c r="G8" s="44">
        <f t="shared" si="2"/>
        <v>5801</v>
      </c>
      <c r="H8" s="44">
        <f t="shared" si="2"/>
        <v>4731</v>
      </c>
      <c r="I8" s="44">
        <f t="shared" si="2"/>
        <v>13178</v>
      </c>
      <c r="J8" s="44">
        <f t="shared" si="2"/>
        <v>2435</v>
      </c>
      <c r="K8" s="38">
        <f t="shared" si="1"/>
        <v>84466</v>
      </c>
      <c r="L8"/>
      <c r="M8"/>
      <c r="N8"/>
    </row>
    <row r="9" spans="1:14" ht="16.5" customHeight="1">
      <c r="A9" s="22" t="s">
        <v>32</v>
      </c>
      <c r="B9" s="44">
        <v>12605</v>
      </c>
      <c r="C9" s="44">
        <v>13033</v>
      </c>
      <c r="D9" s="44">
        <v>13600</v>
      </c>
      <c r="E9" s="44">
        <v>8907</v>
      </c>
      <c r="F9" s="44">
        <v>9864</v>
      </c>
      <c r="G9" s="44">
        <v>5800</v>
      </c>
      <c r="H9" s="44">
        <v>4731</v>
      </c>
      <c r="I9" s="44">
        <v>13125</v>
      </c>
      <c r="J9" s="44">
        <v>2435</v>
      </c>
      <c r="K9" s="38">
        <f t="shared" si="1"/>
        <v>84100</v>
      </c>
      <c r="L9"/>
      <c r="M9"/>
      <c r="N9"/>
    </row>
    <row r="10" spans="1:14" ht="16.5" customHeight="1">
      <c r="A10" s="22" t="s">
        <v>31</v>
      </c>
      <c r="B10" s="44">
        <v>40</v>
      </c>
      <c r="C10" s="44">
        <v>1</v>
      </c>
      <c r="D10" s="44">
        <v>0</v>
      </c>
      <c r="E10" s="44">
        <v>262</v>
      </c>
      <c r="F10" s="44">
        <v>9</v>
      </c>
      <c r="G10" s="44">
        <v>1</v>
      </c>
      <c r="H10" s="44">
        <v>0</v>
      </c>
      <c r="I10" s="44">
        <v>53</v>
      </c>
      <c r="J10" s="44">
        <v>0</v>
      </c>
      <c r="K10" s="38">
        <f t="shared" si="1"/>
        <v>366</v>
      </c>
      <c r="L10"/>
      <c r="M10"/>
      <c r="N10"/>
    </row>
    <row r="11" spans="1:14" ht="16.5" customHeight="1">
      <c r="A11" s="43" t="s">
        <v>67</v>
      </c>
      <c r="B11" s="42">
        <v>232099</v>
      </c>
      <c r="C11" s="42">
        <v>184240</v>
      </c>
      <c r="D11" s="42">
        <v>250688</v>
      </c>
      <c r="E11" s="42">
        <v>132730</v>
      </c>
      <c r="F11" s="42">
        <v>171085</v>
      </c>
      <c r="G11" s="42">
        <v>176036</v>
      </c>
      <c r="H11" s="42">
        <v>204479</v>
      </c>
      <c r="I11" s="42">
        <v>271190</v>
      </c>
      <c r="J11" s="42">
        <v>85994</v>
      </c>
      <c r="K11" s="38">
        <f t="shared" si="1"/>
        <v>1708541</v>
      </c>
      <c r="L11" s="59"/>
      <c r="M11" s="59"/>
      <c r="N11" s="59"/>
    </row>
    <row r="12" spans="1:14" ht="16.5" customHeight="1">
      <c r="A12" s="22" t="s">
        <v>79</v>
      </c>
      <c r="B12" s="42">
        <v>19120</v>
      </c>
      <c r="C12" s="42">
        <v>16491</v>
      </c>
      <c r="D12" s="42">
        <v>23201</v>
      </c>
      <c r="E12" s="42">
        <v>14624</v>
      </c>
      <c r="F12" s="42">
        <v>12216</v>
      </c>
      <c r="G12" s="42">
        <v>11411</v>
      </c>
      <c r="H12" s="42">
        <v>11428</v>
      </c>
      <c r="I12" s="42">
        <v>16915</v>
      </c>
      <c r="J12" s="42">
        <v>4168</v>
      </c>
      <c r="K12" s="38">
        <f t="shared" si="1"/>
        <v>129574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212979</v>
      </c>
      <c r="C13" s="42">
        <f>+C11-C12</f>
        <v>167749</v>
      </c>
      <c r="D13" s="42">
        <f>+D11-D12</f>
        <v>227487</v>
      </c>
      <c r="E13" s="42">
        <f aca="true" t="shared" si="3" ref="E13:J13">+E11-E12</f>
        <v>118106</v>
      </c>
      <c r="F13" s="42">
        <f t="shared" si="3"/>
        <v>158869</v>
      </c>
      <c r="G13" s="42">
        <f t="shared" si="3"/>
        <v>164625</v>
      </c>
      <c r="H13" s="42">
        <f t="shared" si="3"/>
        <v>193051</v>
      </c>
      <c r="I13" s="42">
        <f t="shared" si="3"/>
        <v>254275</v>
      </c>
      <c r="J13" s="42">
        <f t="shared" si="3"/>
        <v>81826</v>
      </c>
      <c r="K13" s="38">
        <f t="shared" si="1"/>
        <v>1578967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1.485252191541619</v>
      </c>
      <c r="C18" s="39">
        <v>1.593416255021555</v>
      </c>
      <c r="D18" s="39">
        <v>1.354572426043018</v>
      </c>
      <c r="E18" s="39">
        <v>1.782280505172681</v>
      </c>
      <c r="F18" s="39">
        <v>1.300695839595806</v>
      </c>
      <c r="G18" s="39">
        <v>1.407967816855591</v>
      </c>
      <c r="H18" s="39">
        <v>1.396673496631309</v>
      </c>
      <c r="I18" s="39">
        <v>1.417211863135155</v>
      </c>
      <c r="J18" s="39">
        <v>1.41232584371408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1676558.94</v>
      </c>
      <c r="C20" s="36">
        <f aca="true" t="shared" si="4" ref="C20:J20">SUM(C21:C28)</f>
        <v>1598731.9000000001</v>
      </c>
      <c r="D20" s="36">
        <f t="shared" si="4"/>
        <v>2019838.97</v>
      </c>
      <c r="E20" s="36">
        <f t="shared" si="4"/>
        <v>1251808.7</v>
      </c>
      <c r="F20" s="36">
        <f t="shared" si="4"/>
        <v>1221014.6700000002</v>
      </c>
      <c r="G20" s="36">
        <f t="shared" si="4"/>
        <v>1342587.9700000002</v>
      </c>
      <c r="H20" s="36">
        <f t="shared" si="4"/>
        <v>1227476.42</v>
      </c>
      <c r="I20" s="36">
        <f t="shared" si="4"/>
        <v>1717519.55</v>
      </c>
      <c r="J20" s="36">
        <f t="shared" si="4"/>
        <v>598594.54</v>
      </c>
      <c r="K20" s="36">
        <f aca="true" t="shared" si="5" ref="K20:K28">SUM(B20:J20)</f>
        <v>12654131.66</v>
      </c>
      <c r="L20"/>
      <c r="M20"/>
      <c r="N20"/>
    </row>
    <row r="21" spans="1:14" ht="16.5" customHeight="1">
      <c r="A21" s="35" t="s">
        <v>28</v>
      </c>
      <c r="B21" s="58">
        <f>ROUND((B15+B16)*B7,2)</f>
        <v>1097187.35</v>
      </c>
      <c r="C21" s="58">
        <f>ROUND((C15+C16)*C7,2)</f>
        <v>971554.72</v>
      </c>
      <c r="D21" s="58">
        <f aca="true" t="shared" si="6" ref="D21:J21">ROUND((D15+D16)*D7,2)</f>
        <v>1442906.76</v>
      </c>
      <c r="E21" s="58">
        <f t="shared" si="6"/>
        <v>673566.17</v>
      </c>
      <c r="F21" s="58">
        <f t="shared" si="6"/>
        <v>909006.32</v>
      </c>
      <c r="G21" s="58">
        <f t="shared" si="6"/>
        <v>922677.31</v>
      </c>
      <c r="H21" s="58">
        <f t="shared" si="6"/>
        <v>845250.24</v>
      </c>
      <c r="I21" s="58">
        <f t="shared" si="6"/>
        <v>1160534.24</v>
      </c>
      <c r="J21" s="58">
        <f t="shared" si="6"/>
        <v>408356.28</v>
      </c>
      <c r="K21" s="30">
        <f t="shared" si="5"/>
        <v>8431039.39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532412.57</v>
      </c>
      <c r="C22" s="30">
        <f t="shared" si="7"/>
        <v>576536.36</v>
      </c>
      <c r="D22" s="30">
        <f t="shared" si="7"/>
        <v>511614.95</v>
      </c>
      <c r="E22" s="30">
        <f t="shared" si="7"/>
        <v>526917.68</v>
      </c>
      <c r="F22" s="30">
        <f t="shared" si="7"/>
        <v>273334.42</v>
      </c>
      <c r="G22" s="30">
        <f t="shared" si="7"/>
        <v>376422.65</v>
      </c>
      <c r="H22" s="30">
        <f t="shared" si="7"/>
        <v>335288.37</v>
      </c>
      <c r="I22" s="30">
        <f t="shared" si="7"/>
        <v>484188.65</v>
      </c>
      <c r="J22" s="30">
        <f t="shared" si="7"/>
        <v>168375.85</v>
      </c>
      <c r="K22" s="30">
        <f t="shared" si="5"/>
        <v>3785091.5</v>
      </c>
      <c r="L22"/>
      <c r="M22"/>
      <c r="N22"/>
    </row>
    <row r="23" spans="1:14" ht="16.5" customHeight="1">
      <c r="A23" s="18" t="s">
        <v>26</v>
      </c>
      <c r="B23" s="30">
        <v>42443.78</v>
      </c>
      <c r="C23" s="30">
        <v>44485.44</v>
      </c>
      <c r="D23" s="30">
        <v>56742.25</v>
      </c>
      <c r="E23" s="30">
        <v>43984.93</v>
      </c>
      <c r="F23" s="30">
        <v>34962.1</v>
      </c>
      <c r="G23" s="30">
        <v>39585.31</v>
      </c>
      <c r="H23" s="30">
        <v>41293.12</v>
      </c>
      <c r="I23" s="30">
        <v>66362.7</v>
      </c>
      <c r="J23" s="30">
        <v>19074.28</v>
      </c>
      <c r="K23" s="30">
        <f t="shared" si="5"/>
        <v>388933.91000000003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1392.8</v>
      </c>
      <c r="C26" s="30">
        <v>1328.09</v>
      </c>
      <c r="D26" s="30">
        <v>1679.8</v>
      </c>
      <c r="E26" s="30">
        <v>1041.08</v>
      </c>
      <c r="F26" s="30">
        <v>1015.76</v>
      </c>
      <c r="G26" s="30">
        <v>1117.06</v>
      </c>
      <c r="H26" s="30">
        <v>1021.39</v>
      </c>
      <c r="I26" s="30">
        <v>1429.38</v>
      </c>
      <c r="J26" s="30">
        <v>498.03</v>
      </c>
      <c r="K26" s="30">
        <f t="shared" si="5"/>
        <v>10523.390000000001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-101392.4</v>
      </c>
      <c r="C31" s="30">
        <f t="shared" si="8"/>
        <v>-67095.6</v>
      </c>
      <c r="D31" s="30">
        <f t="shared" si="8"/>
        <v>556729.1800000002</v>
      </c>
      <c r="E31" s="30">
        <f t="shared" si="8"/>
        <v>-82873.71</v>
      </c>
      <c r="F31" s="30">
        <f t="shared" si="8"/>
        <v>-53829.22</v>
      </c>
      <c r="G31" s="30">
        <f t="shared" si="8"/>
        <v>-66397.8</v>
      </c>
      <c r="H31" s="30">
        <f t="shared" si="8"/>
        <v>370883.21</v>
      </c>
      <c r="I31" s="30">
        <f t="shared" si="8"/>
        <v>-84933.9</v>
      </c>
      <c r="J31" s="30">
        <f t="shared" si="8"/>
        <v>275241.52</v>
      </c>
      <c r="K31" s="30">
        <f aca="true" t="shared" si="9" ref="K31:K39">SUM(B31:J31)</f>
        <v>746331.2800000001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-97479</v>
      </c>
      <c r="C32" s="30">
        <f t="shared" si="10"/>
        <v>-64086</v>
      </c>
      <c r="D32" s="30">
        <f t="shared" si="10"/>
        <v>-73483.18</v>
      </c>
      <c r="E32" s="30">
        <f t="shared" si="10"/>
        <v>-79982.91</v>
      </c>
      <c r="F32" s="30">
        <f t="shared" si="10"/>
        <v>-43401.6</v>
      </c>
      <c r="G32" s="30">
        <f t="shared" si="10"/>
        <v>-58873.8</v>
      </c>
      <c r="H32" s="30">
        <f t="shared" si="10"/>
        <v>-31740.79</v>
      </c>
      <c r="I32" s="30">
        <f t="shared" si="10"/>
        <v>-74798.17</v>
      </c>
      <c r="J32" s="30">
        <f t="shared" si="10"/>
        <v>-15973.42</v>
      </c>
      <c r="K32" s="30">
        <f t="shared" si="9"/>
        <v>-539818.8699999999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-55462</v>
      </c>
      <c r="C33" s="30">
        <f t="shared" si="11"/>
        <v>-57345.2</v>
      </c>
      <c r="D33" s="30">
        <f t="shared" si="11"/>
        <v>-59840</v>
      </c>
      <c r="E33" s="30">
        <f t="shared" si="11"/>
        <v>-39190.8</v>
      </c>
      <c r="F33" s="30">
        <f t="shared" si="11"/>
        <v>-43401.6</v>
      </c>
      <c r="G33" s="30">
        <f t="shared" si="11"/>
        <v>-25520</v>
      </c>
      <c r="H33" s="30">
        <f t="shared" si="11"/>
        <v>-20816.4</v>
      </c>
      <c r="I33" s="30">
        <f t="shared" si="11"/>
        <v>-57750</v>
      </c>
      <c r="J33" s="30">
        <f t="shared" si="11"/>
        <v>-10714</v>
      </c>
      <c r="K33" s="30">
        <f t="shared" si="9"/>
        <v>-370040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-42017</v>
      </c>
      <c r="C36" s="30">
        <v>-6740.8</v>
      </c>
      <c r="D36" s="30">
        <v>-13643.18</v>
      </c>
      <c r="E36" s="30">
        <v>-40792.11</v>
      </c>
      <c r="F36" s="26">
        <v>0</v>
      </c>
      <c r="G36" s="30">
        <v>-33353.8</v>
      </c>
      <c r="H36" s="30">
        <v>-10924.39</v>
      </c>
      <c r="I36" s="30">
        <v>-17048.17</v>
      </c>
      <c r="J36" s="30">
        <v>-5259.42</v>
      </c>
      <c r="K36" s="30">
        <f t="shared" si="9"/>
        <v>-169778.87000000002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-3913.4</v>
      </c>
      <c r="C37" s="27">
        <f t="shared" si="12"/>
        <v>-3009.6</v>
      </c>
      <c r="D37" s="27">
        <f t="shared" si="12"/>
        <v>630212.3600000001</v>
      </c>
      <c r="E37" s="27">
        <f t="shared" si="12"/>
        <v>-2890.8</v>
      </c>
      <c r="F37" s="27">
        <f t="shared" si="12"/>
        <v>-10427.619999999999</v>
      </c>
      <c r="G37" s="27">
        <f t="shared" si="12"/>
        <v>-7524</v>
      </c>
      <c r="H37" s="27">
        <f t="shared" si="12"/>
        <v>402624</v>
      </c>
      <c r="I37" s="27">
        <f t="shared" si="12"/>
        <v>-10135.73</v>
      </c>
      <c r="J37" s="27">
        <f t="shared" si="12"/>
        <v>291214.94</v>
      </c>
      <c r="K37" s="30">
        <f t="shared" si="9"/>
        <v>1286150.1500000001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-2171</v>
      </c>
      <c r="C39" s="27">
        <v>0</v>
      </c>
      <c r="D39" s="27">
        <v>0</v>
      </c>
      <c r="E39" s="27">
        <v>0</v>
      </c>
      <c r="F39" s="27">
        <v>-7338.82</v>
      </c>
      <c r="G39" s="27">
        <v>-2178</v>
      </c>
      <c r="H39" s="27">
        <v>-594</v>
      </c>
      <c r="I39" s="27">
        <v>-6334.13</v>
      </c>
      <c r="J39" s="27">
        <v>0</v>
      </c>
      <c r="K39" s="30">
        <f t="shared" si="9"/>
        <v>-18615.95</v>
      </c>
      <c r="L39"/>
      <c r="M39"/>
      <c r="N39"/>
    </row>
    <row r="40" spans="1:14" ht="16.5" customHeight="1">
      <c r="A40" s="25" t="s">
        <v>15</v>
      </c>
      <c r="B40" s="17">
        <v>-1742.4</v>
      </c>
      <c r="C40" s="17">
        <v>-3009.6</v>
      </c>
      <c r="D40" s="17">
        <v>-2613.6</v>
      </c>
      <c r="E40" s="17">
        <v>-2890.8</v>
      </c>
      <c r="F40" s="17">
        <v>-3088.8</v>
      </c>
      <c r="G40" s="17">
        <v>-5346</v>
      </c>
      <c r="H40" s="17">
        <v>-1782</v>
      </c>
      <c r="I40" s="17">
        <v>-3801.6</v>
      </c>
      <c r="J40" s="17">
        <v>-3286.8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-216000</v>
      </c>
      <c r="K46" s="30">
        <f t="shared" si="13"/>
        <v>-1953000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1575166.54</v>
      </c>
      <c r="C54" s="27">
        <f t="shared" si="15"/>
        <v>1531636.3</v>
      </c>
      <c r="D54" s="27">
        <f t="shared" si="15"/>
        <v>2576568.1500000004</v>
      </c>
      <c r="E54" s="27">
        <f t="shared" si="15"/>
        <v>1168934.99</v>
      </c>
      <c r="F54" s="27">
        <f t="shared" si="15"/>
        <v>1167185.4500000002</v>
      </c>
      <c r="G54" s="27">
        <f t="shared" si="15"/>
        <v>1276190.1700000002</v>
      </c>
      <c r="H54" s="27">
        <f t="shared" si="15"/>
        <v>1598359.63</v>
      </c>
      <c r="I54" s="27">
        <f t="shared" si="15"/>
        <v>1632585.6500000001</v>
      </c>
      <c r="J54" s="27">
        <f t="shared" si="15"/>
        <v>873836.06</v>
      </c>
      <c r="K54" s="20">
        <f>SUM(B54:J54)</f>
        <v>13400462.940000001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1575166.55</v>
      </c>
      <c r="C60" s="10">
        <f t="shared" si="17"/>
        <v>1531636.307512795</v>
      </c>
      <c r="D60" s="10">
        <f t="shared" si="17"/>
        <v>2576568.162127945</v>
      </c>
      <c r="E60" s="10">
        <f t="shared" si="17"/>
        <v>1168934.9896216278</v>
      </c>
      <c r="F60" s="10">
        <f t="shared" si="17"/>
        <v>1167185.446360238</v>
      </c>
      <c r="G60" s="10">
        <f t="shared" si="17"/>
        <v>1276190.1549910952</v>
      </c>
      <c r="H60" s="10">
        <f t="shared" si="17"/>
        <v>1598359.6251881784</v>
      </c>
      <c r="I60" s="10">
        <f>SUM(I61:I73)</f>
        <v>1632585.6600000001</v>
      </c>
      <c r="J60" s="10">
        <f t="shared" si="17"/>
        <v>873836.0613815279</v>
      </c>
      <c r="K60" s="5">
        <f>SUM(K61:K73)</f>
        <v>13400462.957183408</v>
      </c>
      <c r="L60" s="9"/>
    </row>
    <row r="61" spans="1:12" ht="16.5" customHeight="1">
      <c r="A61" s="7" t="s">
        <v>56</v>
      </c>
      <c r="B61" s="8">
        <v>1380318.45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1380318.45</v>
      </c>
      <c r="L61"/>
    </row>
    <row r="62" spans="1:12" ht="16.5" customHeight="1">
      <c r="A62" s="7" t="s">
        <v>57</v>
      </c>
      <c r="B62" s="8">
        <v>194848.1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194848.1</v>
      </c>
      <c r="L62"/>
    </row>
    <row r="63" spans="1:12" ht="16.5" customHeight="1">
      <c r="A63" s="7" t="s">
        <v>4</v>
      </c>
      <c r="B63" s="6">
        <v>0</v>
      </c>
      <c r="C63" s="8">
        <v>1531636.307512795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1531636.307512795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2576568.162127945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2576568.162127945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1168934.9896216278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1168934.9896216278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1167185.446360238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1167185.446360238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1276190.1549910952</v>
      </c>
      <c r="H67" s="6">
        <v>0</v>
      </c>
      <c r="I67" s="6">
        <v>0</v>
      </c>
      <c r="J67" s="6">
        <v>0</v>
      </c>
      <c r="K67" s="5">
        <f t="shared" si="18"/>
        <v>1276190.1549910952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1598359.6251881784</v>
      </c>
      <c r="I68" s="6">
        <v>0</v>
      </c>
      <c r="J68" s="6">
        <v>0</v>
      </c>
      <c r="K68" s="5">
        <f t="shared" si="18"/>
        <v>1598359.6251881784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594261.18</v>
      </c>
      <c r="J70" s="6">
        <v>0</v>
      </c>
      <c r="K70" s="5">
        <f t="shared" si="18"/>
        <v>594261.18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1038324.48</v>
      </c>
      <c r="J71" s="6">
        <v>0</v>
      </c>
      <c r="K71" s="5">
        <f t="shared" si="18"/>
        <v>1038324.48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873836.0613815279</v>
      </c>
      <c r="K72" s="5">
        <f t="shared" si="18"/>
        <v>873836.0613815279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2023-09-14T18:42:38Z</dcterms:modified>
  <cp:category/>
  <cp:version/>
  <cp:contentType/>
  <cp:contentStatus/>
</cp:coreProperties>
</file>