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<sst xmlns="http://schemas.openxmlformats.org/spreadsheetml/2006/main" count="82" uniqueCount="81">
  <si>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</si>
  <si>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</si>
  <si>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</si>
  <si>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</si>
  <si>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</si>
  <si>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</si>
  <si>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</si>
  <si>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</si>
  <si>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</si>
  <si>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</si>
  <si>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</si>
  <si>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</si>
  <si>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</si>
  <si>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</si>
  <si>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</si>
  <si>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</si>
  <si>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</si>
  <si>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</si>
  <si>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</si>
  <si>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</si>
  <si>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</si>
  <si>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</si>
  <si>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</si>
  <si>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</si>
  <si>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</si>
  <si>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</si>
  <si>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</si>
  <si>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</si>
  <si>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</si>
  <si>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</si>
  <si>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</si>
  <si>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</si>
  <si>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</si>
  <si>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</si>
  <si>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</si>
  <si>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</si>
  <si>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</si>
  <si>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</si>
  <si>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</si>
  <si>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</si>
  <si>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</si>
  <si>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</si>
  <si>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</si>
  <si>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</si>
  <si>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</si>
  <si>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</si>
  <si>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</si>
  <si>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</si>
  <si>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</si>
  <si>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</si>
  <si>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</si>
  <si>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</si>
  <si>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</si>
  <si>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</si>
  <si>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</si>
  <si>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</si>
  <si>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</si>
  <si>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</si>
  <si>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</si>
  <si>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</si>
  <si>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</si>
  <si>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</si>
  <si>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</si>
  <si>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</si>
  <si>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</si>
  <si>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</si>
  <si>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</si>
  <si>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</si>
  <si>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</si>
  <si>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</si>
  <si>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</si>
  <si>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</si>
  <si>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</si>
  <si>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</si>
  <si>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</si>
  <si>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</si>
  <si>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</si>
  <si>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</si>
  <si>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</si>
  <si>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</si>
  <si>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06/09/23 - VENCIMENTO 14/09/23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</si>
</sst>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349275</v>
      </c>
      <c r="C7" s="46">
        <f aca="true" t="shared" si="0" ref="C7:J7">+C8+C11</f>
        <v>279862</v>
      </c>
      <c r="D7" s="46">
        <f t="shared" si="0"/>
        <v>339590</v>
      </c>
      <c r="E7" s="46">
        <f t="shared" si="0"/>
        <v>192095</v>
      </c>
      <c r="F7" s="46">
        <f t="shared" si="0"/>
        <v>244120</v>
      </c>
      <c r="G7" s="46">
        <f t="shared" si="0"/>
        <v>235081</v>
      </c>
      <c r="H7" s="46">
        <f t="shared" si="0"/>
        <v>267203</v>
      </c>
      <c r="I7" s="46">
        <f t="shared" si="0"/>
        <v>376847</v>
      </c>
      <c r="J7" s="46">
        <f t="shared" si="0"/>
        <v>121811</v>
      </c>
      <c r="K7" s="38">
        <f aca="true" t="shared" si="1" ref="K7:K13">SUM(B7:J7)</f>
        <v>2405884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16189</v>
      </c>
      <c r="C8" s="44">
        <f t="shared" si="2"/>
        <v>16371</v>
      </c>
      <c r="D8" s="44">
        <f t="shared" si="2"/>
        <v>15110</v>
      </c>
      <c r="E8" s="44">
        <f t="shared" si="2"/>
        <v>10832</v>
      </c>
      <c r="F8" s="44">
        <f t="shared" si="2"/>
        <v>11842</v>
      </c>
      <c r="G8" s="44">
        <f t="shared" si="2"/>
        <v>6350</v>
      </c>
      <c r="H8" s="44">
        <f t="shared" si="2"/>
        <v>5286</v>
      </c>
      <c r="I8" s="44">
        <f t="shared" si="2"/>
        <v>16152</v>
      </c>
      <c r="J8" s="44">
        <f t="shared" si="2"/>
        <v>3402</v>
      </c>
      <c r="K8" s="38">
        <f t="shared" si="1"/>
        <v>101534</v>
      </c>
      <c r="L8"/>
      <c r="M8"/>
      <c r="N8"/>
    </row>
    <row r="9" spans="1:14" ht="16.5" customHeight="1">
      <c r="A9" s="22" t="s">
        <v>32</v>
      </c>
      <c r="B9" s="44">
        <v>16130</v>
      </c>
      <c r="C9" s="44">
        <v>16370</v>
      </c>
      <c r="D9" s="44">
        <v>15110</v>
      </c>
      <c r="E9" s="44">
        <v>10598</v>
      </c>
      <c r="F9" s="44">
        <v>11829</v>
      </c>
      <c r="G9" s="44">
        <v>6347</v>
      </c>
      <c r="H9" s="44">
        <v>5286</v>
      </c>
      <c r="I9" s="44">
        <v>16079</v>
      </c>
      <c r="J9" s="44">
        <v>3402</v>
      </c>
      <c r="K9" s="38">
        <f t="shared" si="1"/>
        <v>101151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1</v>
      </c>
      <c r="D10" s="44">
        <v>0</v>
      </c>
      <c r="E10" s="44">
        <v>234</v>
      </c>
      <c r="F10" s="44">
        <v>13</v>
      </c>
      <c r="G10" s="44">
        <v>3</v>
      </c>
      <c r="H10" s="44">
        <v>0</v>
      </c>
      <c r="I10" s="44">
        <v>73</v>
      </c>
      <c r="J10" s="44">
        <v>0</v>
      </c>
      <c r="K10" s="38">
        <f t="shared" si="1"/>
        <v>383</v>
      </c>
      <c r="L10"/>
      <c r="M10"/>
      <c r="N10"/>
    </row>
    <row r="11" spans="1:14" ht="16.5" customHeight="1">
      <c r="A11" s="43" t="s">
        <v>67</v>
      </c>
      <c r="B11" s="42">
        <v>333086</v>
      </c>
      <c r="C11" s="42">
        <v>263491</v>
      </c>
      <c r="D11" s="42">
        <v>324480</v>
      </c>
      <c r="E11" s="42">
        <v>181263</v>
      </c>
      <c r="F11" s="42">
        <v>232278</v>
      </c>
      <c r="G11" s="42">
        <v>228731</v>
      </c>
      <c r="H11" s="42">
        <v>261917</v>
      </c>
      <c r="I11" s="42">
        <v>360695</v>
      </c>
      <c r="J11" s="42">
        <v>118409</v>
      </c>
      <c r="K11" s="38">
        <f t="shared" si="1"/>
        <v>2304350</v>
      </c>
      <c r="L11" s="59"/>
      <c r="M11" s="59"/>
      <c r="N11" s="59"/>
    </row>
    <row r="12" spans="1:14" ht="16.5" customHeight="1">
      <c r="A12" s="22" t="s">
        <v>79</v>
      </c>
      <c r="B12" s="42">
        <v>23863</v>
      </c>
      <c r="C12" s="42">
        <v>20313</v>
      </c>
      <c r="D12" s="42">
        <v>26321</v>
      </c>
      <c r="E12" s="42">
        <v>17615</v>
      </c>
      <c r="F12" s="42">
        <v>14718</v>
      </c>
      <c r="G12" s="42">
        <v>13501</v>
      </c>
      <c r="H12" s="42">
        <v>13422</v>
      </c>
      <c r="I12" s="42">
        <v>20193</v>
      </c>
      <c r="J12" s="42">
        <v>5387</v>
      </c>
      <c r="K12" s="38">
        <f t="shared" si="1"/>
        <v>155333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309223</v>
      </c>
      <c r="C13" s="42">
        <f>+C11-C12</f>
        <v>243178</v>
      </c>
      <c r="D13" s="42">
        <f>+D11-D12</f>
        <v>298159</v>
      </c>
      <c r="E13" s="42">
        <f aca="true" t="shared" si="3" ref="E13:J13">+E11-E12</f>
        <v>163648</v>
      </c>
      <c r="F13" s="42">
        <f t="shared" si="3"/>
        <v>217560</v>
      </c>
      <c r="G13" s="42">
        <f t="shared" si="3"/>
        <v>215230</v>
      </c>
      <c r="H13" s="42">
        <f t="shared" si="3"/>
        <v>248495</v>
      </c>
      <c r="I13" s="42">
        <f t="shared" si="3"/>
        <v>340502</v>
      </c>
      <c r="J13" s="42">
        <f t="shared" si="3"/>
        <v>113022</v>
      </c>
      <c r="K13" s="38">
        <f t="shared" si="1"/>
        <v>2149017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1.101211886949501</v>
      </c>
      <c r="C18" s="39">
        <v>1.176148011930292</v>
      </c>
      <c r="D18" s="39">
        <v>1.097415642331222</v>
      </c>
      <c r="E18" s="39">
        <v>1.364262598167408</v>
      </c>
      <c r="F18" s="39">
        <v>1.010843961052623</v>
      </c>
      <c r="G18" s="39">
        <v>1.132152776586238</v>
      </c>
      <c r="H18" s="39">
        <v>1.144479479333534</v>
      </c>
      <c r="I18" s="39">
        <v>1.113152288333017</v>
      </c>
      <c r="J18" s="39">
        <v>1.065153836147073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1789478.1500000001</v>
      </c>
      <c r="C20" s="36">
        <f aca="true" t="shared" si="4" ref="C20:J20">SUM(C21:C28)</f>
        <v>1679594.6700000002</v>
      </c>
      <c r="D20" s="36">
        <f t="shared" si="4"/>
        <v>2105225.0799999996</v>
      </c>
      <c r="E20" s="36">
        <f t="shared" si="4"/>
        <v>1295378.5599999998</v>
      </c>
      <c r="F20" s="36">
        <f t="shared" si="4"/>
        <v>1282431.32</v>
      </c>
      <c r="G20" s="36">
        <f t="shared" si="4"/>
        <v>1397067.31</v>
      </c>
      <c r="H20" s="36">
        <f t="shared" si="4"/>
        <v>1284865.06</v>
      </c>
      <c r="I20" s="36">
        <f t="shared" si="4"/>
        <v>1789832.6700000002</v>
      </c>
      <c r="J20" s="36">
        <f t="shared" si="4"/>
        <v>621591.76</v>
      </c>
      <c r="K20" s="36">
        <f aca="true" t="shared" si="5" ref="K20:K28">SUM(B20:J20)</f>
        <v>13245464.58</v>
      </c>
      <c r="L20"/>
      <c r="M20"/>
      <c r="N20"/>
    </row>
    <row r="21" spans="1:14" ht="16.5" customHeight="1">
      <c r="A21" s="35" t="s">
        <v>28</v>
      </c>
      <c r="B21" s="58">
        <f>ROUND((B15+B16)*B7,2)</f>
        <v>1565799.83</v>
      </c>
      <c r="C21" s="58">
        <f>ROUND((C15+C16)*C7,2)</f>
        <v>1378292.36</v>
      </c>
      <c r="D21" s="58">
        <f aca="true" t="shared" si="6" ref="D21:J21">ROUND((D15+D16)*D7,2)</f>
        <v>1854025.56</v>
      </c>
      <c r="E21" s="58">
        <f t="shared" si="6"/>
        <v>911836.55</v>
      </c>
      <c r="F21" s="58">
        <f t="shared" si="6"/>
        <v>1226288</v>
      </c>
      <c r="G21" s="58">
        <f t="shared" si="6"/>
        <v>1192848.01</v>
      </c>
      <c r="H21" s="58">
        <f t="shared" si="6"/>
        <v>1079553.56</v>
      </c>
      <c r="I21" s="58">
        <f t="shared" si="6"/>
        <v>1537950.29</v>
      </c>
      <c r="J21" s="58">
        <f t="shared" si="6"/>
        <v>562511.02</v>
      </c>
      <c r="K21" s="30">
        <f t="shared" si="5"/>
        <v>11309105.18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158477.56</v>
      </c>
      <c r="C22" s="30">
        <f t="shared" si="7"/>
        <v>242783.46</v>
      </c>
      <c r="D22" s="30">
        <f t="shared" si="7"/>
        <v>180611.09</v>
      </c>
      <c r="E22" s="30">
        <f t="shared" si="7"/>
        <v>332147.95</v>
      </c>
      <c r="F22" s="30">
        <f t="shared" si="7"/>
        <v>13297.82</v>
      </c>
      <c r="G22" s="30">
        <f t="shared" si="7"/>
        <v>157638.18</v>
      </c>
      <c r="H22" s="30">
        <f t="shared" si="7"/>
        <v>155973.34</v>
      </c>
      <c r="I22" s="30">
        <f t="shared" si="7"/>
        <v>174022.59</v>
      </c>
      <c r="J22" s="30">
        <f t="shared" si="7"/>
        <v>36649.75</v>
      </c>
      <c r="K22" s="30">
        <f t="shared" si="5"/>
        <v>1451601.7400000002</v>
      </c>
      <c r="L22"/>
      <c r="M22"/>
      <c r="N22"/>
    </row>
    <row r="23" spans="1:14" ht="16.5" customHeight="1">
      <c r="A23" s="18" t="s">
        <v>26</v>
      </c>
      <c r="B23" s="30">
        <v>60651.75</v>
      </c>
      <c r="C23" s="30">
        <v>52352.22</v>
      </c>
      <c r="D23" s="30">
        <v>62013.42</v>
      </c>
      <c r="E23" s="30">
        <v>44062.58</v>
      </c>
      <c r="F23" s="30">
        <v>39125.23</v>
      </c>
      <c r="G23" s="30">
        <v>42681.24</v>
      </c>
      <c r="H23" s="30">
        <v>43690.66</v>
      </c>
      <c r="I23" s="30">
        <v>71428.64</v>
      </c>
      <c r="J23" s="30">
        <v>19645.67</v>
      </c>
      <c r="K23" s="30">
        <f t="shared" si="5"/>
        <v>435651.4100000001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1339.34</v>
      </c>
      <c r="D26" s="30">
        <v>1679.8</v>
      </c>
      <c r="E26" s="30">
        <v>1032.64</v>
      </c>
      <c r="F26" s="30">
        <v>1024.2</v>
      </c>
      <c r="G26" s="30">
        <v>1114.24</v>
      </c>
      <c r="H26" s="30">
        <v>1024.2</v>
      </c>
      <c r="I26" s="30">
        <v>1426.57</v>
      </c>
      <c r="J26" s="30">
        <v>495.22</v>
      </c>
      <c r="K26" s="30">
        <f t="shared" si="5"/>
        <v>10562.779999999999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-117353.9</v>
      </c>
      <c r="C31" s="30">
        <f t="shared" si="8"/>
        <v>-78708.75</v>
      </c>
      <c r="D31" s="30">
        <f t="shared" si="8"/>
        <v>-105310.89000000004</v>
      </c>
      <c r="E31" s="30">
        <f t="shared" si="8"/>
        <v>-95746.11</v>
      </c>
      <c r="F31" s="30">
        <f t="shared" si="8"/>
        <v>-52047.6</v>
      </c>
      <c r="G31" s="30">
        <f t="shared" si="8"/>
        <v>-66063.81999999999</v>
      </c>
      <c r="H31" s="30">
        <f t="shared" si="8"/>
        <v>-35957.29</v>
      </c>
      <c r="I31" s="30">
        <f t="shared" si="8"/>
        <v>-90564.99</v>
      </c>
      <c r="J31" s="30">
        <f t="shared" si="8"/>
        <v>-28080.80000000001</v>
      </c>
      <c r="K31" s="30">
        <f aca="true" t="shared" si="9" ref="K31:K39">SUM(B31:J31)</f>
        <v>-669834.15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-117353.9</v>
      </c>
      <c r="C32" s="30">
        <f t="shared" si="10"/>
        <v>-78708.75</v>
      </c>
      <c r="D32" s="30">
        <f t="shared" si="10"/>
        <v>-81136.85</v>
      </c>
      <c r="E32" s="30">
        <f t="shared" si="10"/>
        <v>-95746.11</v>
      </c>
      <c r="F32" s="30">
        <f t="shared" si="10"/>
        <v>-52047.6</v>
      </c>
      <c r="G32" s="30">
        <f t="shared" si="10"/>
        <v>-66063.81999999999</v>
      </c>
      <c r="H32" s="30">
        <f t="shared" si="10"/>
        <v>-35957.29</v>
      </c>
      <c r="I32" s="30">
        <f t="shared" si="10"/>
        <v>-90564.99</v>
      </c>
      <c r="J32" s="30">
        <f t="shared" si="10"/>
        <v>-21082.54</v>
      </c>
      <c r="K32" s="30">
        <f t="shared" si="9"/>
        <v>-638661.85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-70972</v>
      </c>
      <c r="C33" s="30">
        <f t="shared" si="11"/>
        <v>-72028</v>
      </c>
      <c r="D33" s="30">
        <f t="shared" si="11"/>
        <v>-66484</v>
      </c>
      <c r="E33" s="30">
        <f t="shared" si="11"/>
        <v>-46631.2</v>
      </c>
      <c r="F33" s="30">
        <f t="shared" si="11"/>
        <v>-52047.6</v>
      </c>
      <c r="G33" s="30">
        <f t="shared" si="11"/>
        <v>-27926.8</v>
      </c>
      <c r="H33" s="30">
        <f t="shared" si="11"/>
        <v>-23258.4</v>
      </c>
      <c r="I33" s="30">
        <f t="shared" si="11"/>
        <v>-70747.6</v>
      </c>
      <c r="J33" s="30">
        <f t="shared" si="11"/>
        <v>-14968.8</v>
      </c>
      <c r="K33" s="30">
        <f t="shared" si="9"/>
        <v>-445064.39999999997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-46381.9</v>
      </c>
      <c r="C36" s="30">
        <v>-6680.75</v>
      </c>
      <c r="D36" s="30">
        <v>-14652.85</v>
      </c>
      <c r="E36" s="30">
        <v>-49114.91</v>
      </c>
      <c r="F36" s="26">
        <v>0</v>
      </c>
      <c r="G36" s="30">
        <v>-38137.02</v>
      </c>
      <c r="H36" s="30">
        <v>-12698.89</v>
      </c>
      <c r="I36" s="30">
        <v>-19817.39</v>
      </c>
      <c r="J36" s="30">
        <v>-6113.74</v>
      </c>
      <c r="K36" s="30">
        <f t="shared" si="9"/>
        <v>-193597.45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-24174.040000000037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-6998.260000000009</v>
      </c>
      <c r="K37" s="30">
        <f t="shared" si="9"/>
        <v>-31172.300000000047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1672124.2500000002</v>
      </c>
      <c r="C54" s="27">
        <f t="shared" si="15"/>
        <v>1600885.9200000002</v>
      </c>
      <c r="D54" s="27">
        <f t="shared" si="15"/>
        <v>1999914.1899999995</v>
      </c>
      <c r="E54" s="27">
        <f t="shared" si="15"/>
        <v>1199632.4499999997</v>
      </c>
      <c r="F54" s="27">
        <f t="shared" si="15"/>
        <v>1230383.72</v>
      </c>
      <c r="G54" s="27">
        <f t="shared" si="15"/>
        <v>1331003.49</v>
      </c>
      <c r="H54" s="27">
        <f t="shared" si="15"/>
        <v>1248907.77</v>
      </c>
      <c r="I54" s="27">
        <f t="shared" si="15"/>
        <v>1699267.6800000002</v>
      </c>
      <c r="J54" s="27">
        <f t="shared" si="15"/>
        <v>593510.96</v>
      </c>
      <c r="K54" s="20">
        <f>SUM(B54:J54)</f>
        <v>12575630.429999996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1672124.2400000002</v>
      </c>
      <c r="C60" s="10">
        <f t="shared" si="17"/>
        <v>1600885.9191355351</v>
      </c>
      <c r="D60" s="10">
        <f t="shared" si="17"/>
        <v>1999914.197247738</v>
      </c>
      <c r="E60" s="10">
        <f t="shared" si="17"/>
        <v>1199632.4485851098</v>
      </c>
      <c r="F60" s="10">
        <f t="shared" si="17"/>
        <v>1230383.7099354877</v>
      </c>
      <c r="G60" s="10">
        <f t="shared" si="17"/>
        <v>1331003.490429545</v>
      </c>
      <c r="H60" s="10">
        <f t="shared" si="17"/>
        <v>1248907.7708342401</v>
      </c>
      <c r="I60" s="10">
        <f>SUM(I61:I73)</f>
        <v>1699267.68</v>
      </c>
      <c r="J60" s="10">
        <f t="shared" si="17"/>
        <v>593510.9600120015</v>
      </c>
      <c r="K60" s="5">
        <f>SUM(K61:K73)</f>
        <v>12575630.416179659</v>
      </c>
      <c r="L60" s="9"/>
    </row>
    <row r="61" spans="1:12" ht="16.5" customHeight="1">
      <c r="A61" s="7" t="s">
        <v>56</v>
      </c>
      <c r="B61" s="8">
        <v>1471302.12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1471302.12</v>
      </c>
      <c r="L61"/>
    </row>
    <row r="62" spans="1:12" ht="16.5" customHeight="1">
      <c r="A62" s="7" t="s">
        <v>57</v>
      </c>
      <c r="B62" s="8">
        <v>200822.12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200822.12</v>
      </c>
      <c r="L62"/>
    </row>
    <row r="63" spans="1:12" ht="16.5" customHeight="1">
      <c r="A63" s="7" t="s">
        <v>4</v>
      </c>
      <c r="B63" s="6">
        <v>0</v>
      </c>
      <c r="C63" s="8">
        <v>1600885.9191355351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1600885.9191355351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1999914.197247738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1999914.197247738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1199632.4485851098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1199632.4485851098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1230383.7099354877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1230383.7099354877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1331003.490429545</v>
      </c>
      <c r="H67" s="6">
        <v>0</v>
      </c>
      <c r="I67" s="6">
        <v>0</v>
      </c>
      <c r="J67" s="6">
        <v>0</v>
      </c>
      <c r="K67" s="5">
        <f t="shared" si="18"/>
        <v>1331003.490429545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1248907.7708342401</v>
      </c>
      <c r="I68" s="6">
        <v>0</v>
      </c>
      <c r="J68" s="6">
        <v>0</v>
      </c>
      <c r="K68" s="5">
        <f t="shared" si="18"/>
        <v>1248907.7708342401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628898.97</v>
      </c>
      <c r="J70" s="6">
        <v>0</v>
      </c>
      <c r="K70" s="5">
        <f t="shared" si="18"/>
        <v>628898.97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1070368.71</v>
      </c>
      <c r="J71" s="6">
        <v>0</v>
      </c>
      <c r="K71" s="5">
        <f t="shared" si="18"/>
        <v>1070368.71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593510.9600120015</v>
      </c>
      <c r="K72" s="5">
        <f t="shared" si="18"/>
        <v>593510.9600120015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2023-09-13T19:10:43Z</dcterms:modified>
  <cp:category/>
  <cp:version/>
  <cp:contentType/>
  <cp:contentStatus/>
</cp:coreProperties>
</file>