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<sst xmlns="http://schemas.openxmlformats.org/spreadsheetml/2006/main" count="82" uniqueCount="81">
  <si>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</si>
  <si>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</si>
  <si>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</si>
  <si>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</si>
  <si>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</si>
  <si>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</si>
  <si>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</si>
  <si>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</si>
  <si>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</si>
  <si>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</si>
  <si>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</si>
  <si>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</si>
  <si>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</si>
  <si>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</si>
  <si>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</si>
  <si>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</si>
  <si>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</si>
  <si>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</si>
  <si>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</si>
  <si>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</si>
  <si>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</si>
  <si>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</si>
  <si>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</si>
  <si>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</si>
  <si>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</si>
  <si>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</si>
  <si>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</si>
  <si>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</si>
  <si>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</si>
  <si>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</si>
  <si>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</si>
  <si>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</si>
  <si>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</si>
  <si>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</si>
  <si>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</si>
  <si>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</si>
  <si>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</si>
  <si>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</si>
  <si>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</si>
  <si>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</si>
  <si>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</si>
  <si>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</si>
  <si>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</si>
  <si>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</si>
  <si>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</si>
  <si>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</si>
  <si>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</si>
  <si>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</si>
  <si>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</si>
  <si>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</si>
  <si>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</si>
  <si>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</si>
  <si>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</si>
  <si>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</si>
  <si>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</si>
  <si>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</si>
  <si>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</si>
  <si>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</si>
  <si>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</si>
  <si>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</si>
  <si>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</si>
  <si>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</si>
  <si>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</si>
  <si>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</si>
  <si>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</si>
  <si>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</si>
  <si>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</si>
  <si>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</si>
  <si>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</si>
  <si>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</si>
  <si>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</si>
  <si>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</si>
  <si>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</si>
  <si>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</si>
  <si>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</si>
  <si>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</si>
  <si>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</si>
  <si>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</si>
  <si>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</si>
  <si>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</si>
  <si>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05/09/23 - VENCIMENTO 13/09/23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</si>
</sst>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349113</v>
      </c>
      <c r="C7" s="46">
        <f aca="true" t="shared" si="0" ref="C7:J7">+C8+C11</f>
        <v>281671</v>
      </c>
      <c r="D7" s="46">
        <f t="shared" si="0"/>
        <v>338259</v>
      </c>
      <c r="E7" s="46">
        <f t="shared" si="0"/>
        <v>192572</v>
      </c>
      <c r="F7" s="46">
        <f t="shared" si="0"/>
        <v>242491</v>
      </c>
      <c r="G7" s="46">
        <f t="shared" si="0"/>
        <v>233465</v>
      </c>
      <c r="H7" s="46">
        <f t="shared" si="0"/>
        <v>266919</v>
      </c>
      <c r="I7" s="46">
        <f t="shared" si="0"/>
        <v>376452</v>
      </c>
      <c r="J7" s="46">
        <f t="shared" si="0"/>
        <v>122008</v>
      </c>
      <c r="K7" s="38">
        <f aca="true" t="shared" si="1" ref="K7:K13">SUM(B7:J7)</f>
        <v>2402950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15244</v>
      </c>
      <c r="C8" s="44">
        <f t="shared" si="2"/>
        <v>15463</v>
      </c>
      <c r="D8" s="44">
        <f t="shared" si="2"/>
        <v>14026</v>
      </c>
      <c r="E8" s="44">
        <f t="shared" si="2"/>
        <v>10424</v>
      </c>
      <c r="F8" s="44">
        <f t="shared" si="2"/>
        <v>11256</v>
      </c>
      <c r="G8" s="44">
        <f t="shared" si="2"/>
        <v>6002</v>
      </c>
      <c r="H8" s="44">
        <f t="shared" si="2"/>
        <v>4765</v>
      </c>
      <c r="I8" s="44">
        <f t="shared" si="2"/>
        <v>15499</v>
      </c>
      <c r="J8" s="44">
        <f t="shared" si="2"/>
        <v>3579</v>
      </c>
      <c r="K8" s="38">
        <f t="shared" si="1"/>
        <v>96258</v>
      </c>
      <c r="L8"/>
      <c r="M8"/>
      <c r="N8"/>
    </row>
    <row r="9" spans="1:14" ht="16.5" customHeight="1">
      <c r="A9" s="22" t="s">
        <v>32</v>
      </c>
      <c r="B9" s="44">
        <v>15175</v>
      </c>
      <c r="C9" s="44">
        <v>15460</v>
      </c>
      <c r="D9" s="44">
        <v>14026</v>
      </c>
      <c r="E9" s="44">
        <v>10190</v>
      </c>
      <c r="F9" s="44">
        <v>11248</v>
      </c>
      <c r="G9" s="44">
        <v>6002</v>
      </c>
      <c r="H9" s="44">
        <v>4765</v>
      </c>
      <c r="I9" s="44">
        <v>15430</v>
      </c>
      <c r="J9" s="44">
        <v>3579</v>
      </c>
      <c r="K9" s="38">
        <f t="shared" si="1"/>
        <v>95875</v>
      </c>
      <c r="L9"/>
      <c r="M9"/>
      <c r="N9"/>
    </row>
    <row r="10" spans="1:14" ht="16.5" customHeight="1">
      <c r="A10" s="22" t="s">
        <v>31</v>
      </c>
      <c r="B10" s="44">
        <v>69</v>
      </c>
      <c r="C10" s="44">
        <v>3</v>
      </c>
      <c r="D10" s="44">
        <v>0</v>
      </c>
      <c r="E10" s="44">
        <v>234</v>
      </c>
      <c r="F10" s="44">
        <v>8</v>
      </c>
      <c r="G10" s="44">
        <v>0</v>
      </c>
      <c r="H10" s="44">
        <v>0</v>
      </c>
      <c r="I10" s="44">
        <v>69</v>
      </c>
      <c r="J10" s="44">
        <v>0</v>
      </c>
      <c r="K10" s="38">
        <f t="shared" si="1"/>
        <v>383</v>
      </c>
      <c r="L10"/>
      <c r="M10"/>
      <c r="N10"/>
    </row>
    <row r="11" spans="1:14" ht="16.5" customHeight="1">
      <c r="A11" s="43" t="s">
        <v>67</v>
      </c>
      <c r="B11" s="42">
        <v>333869</v>
      </c>
      <c r="C11" s="42">
        <v>266208</v>
      </c>
      <c r="D11" s="42">
        <v>324233</v>
      </c>
      <c r="E11" s="42">
        <v>182148</v>
      </c>
      <c r="F11" s="42">
        <v>231235</v>
      </c>
      <c r="G11" s="42">
        <v>227463</v>
      </c>
      <c r="H11" s="42">
        <v>262154</v>
      </c>
      <c r="I11" s="42">
        <v>360953</v>
      </c>
      <c r="J11" s="42">
        <v>118429</v>
      </c>
      <c r="K11" s="38">
        <f t="shared" si="1"/>
        <v>2306692</v>
      </c>
      <c r="L11" s="59"/>
      <c r="M11" s="59"/>
      <c r="N11" s="59"/>
    </row>
    <row r="12" spans="1:14" ht="16.5" customHeight="1">
      <c r="A12" s="22" t="s">
        <v>79</v>
      </c>
      <c r="B12" s="42">
        <v>22770</v>
      </c>
      <c r="C12" s="42">
        <v>19575</v>
      </c>
      <c r="D12" s="42">
        <v>24884</v>
      </c>
      <c r="E12" s="42">
        <v>16794</v>
      </c>
      <c r="F12" s="42">
        <v>14003</v>
      </c>
      <c r="G12" s="42">
        <v>13319</v>
      </c>
      <c r="H12" s="42">
        <v>13186</v>
      </c>
      <c r="I12" s="42">
        <v>19199</v>
      </c>
      <c r="J12" s="42">
        <v>5129</v>
      </c>
      <c r="K12" s="38">
        <f t="shared" si="1"/>
        <v>148859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311099</v>
      </c>
      <c r="C13" s="42">
        <f>+C11-C12</f>
        <v>246633</v>
      </c>
      <c r="D13" s="42">
        <f>+D11-D12</f>
        <v>299349</v>
      </c>
      <c r="E13" s="42">
        <f aca="true" t="shared" si="3" ref="E13:J13">+E11-E12</f>
        <v>165354</v>
      </c>
      <c r="F13" s="42">
        <f t="shared" si="3"/>
        <v>217232</v>
      </c>
      <c r="G13" s="42">
        <f t="shared" si="3"/>
        <v>214144</v>
      </c>
      <c r="H13" s="42">
        <f t="shared" si="3"/>
        <v>248968</v>
      </c>
      <c r="I13" s="42">
        <f t="shared" si="3"/>
        <v>341754</v>
      </c>
      <c r="J13" s="42">
        <f t="shared" si="3"/>
        <v>113300</v>
      </c>
      <c r="K13" s="38">
        <f t="shared" si="1"/>
        <v>2157833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-0.0319</v>
      </c>
      <c r="C16" s="41">
        <v>-0.0351</v>
      </c>
      <c r="D16" s="41">
        <v>-0.0389</v>
      </c>
      <c r="E16" s="41">
        <v>-0.0338</v>
      </c>
      <c r="F16" s="41">
        <v>-0.0358</v>
      </c>
      <c r="G16" s="41">
        <v>-0.0361</v>
      </c>
      <c r="H16" s="41">
        <v>-0.0288</v>
      </c>
      <c r="I16" s="41">
        <v>-0.0291</v>
      </c>
      <c r="J16" s="41">
        <v>-0.0329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1.098116389801589</v>
      </c>
      <c r="C18" s="39">
        <v>1.168224132776881</v>
      </c>
      <c r="D18" s="39">
        <v>1.102986151122725</v>
      </c>
      <c r="E18" s="39">
        <v>1.358929318280047</v>
      </c>
      <c r="F18" s="39">
        <v>1.017490319687372</v>
      </c>
      <c r="G18" s="39">
        <v>1.138911077271829</v>
      </c>
      <c r="H18" s="39">
        <v>1.147065388460907</v>
      </c>
      <c r="I18" s="39">
        <v>1.114609067711069</v>
      </c>
      <c r="J18" s="39">
        <v>1.064996834117863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1783836.2500000002</v>
      </c>
      <c r="C20" s="36">
        <f aca="true" t="shared" si="4" ref="C20:J20">SUM(C21:C28)</f>
        <v>1679483.41</v>
      </c>
      <c r="D20" s="36">
        <f t="shared" si="4"/>
        <v>2107958.9299999997</v>
      </c>
      <c r="E20" s="36">
        <f t="shared" si="4"/>
        <v>1293118.5799999998</v>
      </c>
      <c r="F20" s="36">
        <f t="shared" si="4"/>
        <v>1282357.4100000001</v>
      </c>
      <c r="G20" s="36">
        <f t="shared" si="4"/>
        <v>1395786.0500000003</v>
      </c>
      <c r="H20" s="36">
        <f t="shared" si="4"/>
        <v>1286432.83</v>
      </c>
      <c r="I20" s="36">
        <f t="shared" si="4"/>
        <v>1791355.76</v>
      </c>
      <c r="J20" s="36">
        <f t="shared" si="4"/>
        <v>622360.89</v>
      </c>
      <c r="K20" s="36">
        <f aca="true" t="shared" si="5" ref="K20:K28">SUM(B20:J20)</f>
        <v>13242690.110000001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1565073.58</v>
      </c>
      <c r="C21" s="58">
        <f>ROUND((C15+C16)*C7,2)</f>
        <v>1387201.51</v>
      </c>
      <c r="D21" s="58">
        <f aca="true" t="shared" si="6" ref="D21:J21">ROUND((D15+D16)*D7,2)</f>
        <v>1846758.84</v>
      </c>
      <c r="E21" s="58">
        <f t="shared" si="6"/>
        <v>914100.77</v>
      </c>
      <c r="F21" s="58">
        <f t="shared" si="6"/>
        <v>1218105.04</v>
      </c>
      <c r="G21" s="58">
        <f t="shared" si="6"/>
        <v>1184648.1</v>
      </c>
      <c r="H21" s="58">
        <f t="shared" si="6"/>
        <v>1078406.14</v>
      </c>
      <c r="I21" s="58">
        <f t="shared" si="6"/>
        <v>1536338.26</v>
      </c>
      <c r="J21" s="58">
        <f t="shared" si="6"/>
        <v>563420.74</v>
      </c>
      <c r="K21" s="30">
        <f t="shared" si="5"/>
        <v>11294052.98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153559.37</v>
      </c>
      <c r="C22" s="30">
        <f t="shared" si="7"/>
        <v>233360.77</v>
      </c>
      <c r="D22" s="30">
        <f t="shared" si="7"/>
        <v>190190.58</v>
      </c>
      <c r="E22" s="30">
        <f t="shared" si="7"/>
        <v>328097.57</v>
      </c>
      <c r="F22" s="30">
        <f t="shared" si="7"/>
        <v>21305.05</v>
      </c>
      <c r="G22" s="30">
        <f t="shared" si="7"/>
        <v>164560.74</v>
      </c>
      <c r="H22" s="30">
        <f t="shared" si="7"/>
        <v>158596.22</v>
      </c>
      <c r="I22" s="30">
        <f t="shared" si="7"/>
        <v>176078.3</v>
      </c>
      <c r="J22" s="30">
        <f t="shared" si="7"/>
        <v>36620.56</v>
      </c>
      <c r="K22" s="30">
        <f t="shared" si="5"/>
        <v>1462369.1600000001</v>
      </c>
      <c r="L22"/>
      <c r="M22"/>
      <c r="N22"/>
    </row>
    <row r="23" spans="1:14" ht="16.5" customHeight="1">
      <c r="A23" s="18" t="s">
        <v>26</v>
      </c>
      <c r="B23" s="30">
        <v>60654.29</v>
      </c>
      <c r="C23" s="30">
        <v>52751.68</v>
      </c>
      <c r="D23" s="30">
        <v>62428.87</v>
      </c>
      <c r="E23" s="30">
        <v>43588.76</v>
      </c>
      <c r="F23" s="30">
        <v>39227.05</v>
      </c>
      <c r="G23" s="30">
        <v>42674.51</v>
      </c>
      <c r="H23" s="30">
        <v>43777.34</v>
      </c>
      <c r="I23" s="30">
        <v>72502.42</v>
      </c>
      <c r="J23" s="30">
        <v>19531.46</v>
      </c>
      <c r="K23" s="30">
        <f t="shared" si="5"/>
        <v>437136.38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1426.57</v>
      </c>
      <c r="C26" s="30">
        <v>1342.16</v>
      </c>
      <c r="D26" s="30">
        <v>1685.43</v>
      </c>
      <c r="E26" s="30">
        <v>1032.64</v>
      </c>
      <c r="F26" s="30">
        <v>1024.2</v>
      </c>
      <c r="G26" s="30">
        <v>1117.06</v>
      </c>
      <c r="H26" s="30">
        <v>1029.83</v>
      </c>
      <c r="I26" s="30">
        <v>1432.2</v>
      </c>
      <c r="J26" s="30">
        <v>498.03</v>
      </c>
      <c r="K26" s="30">
        <f t="shared" si="5"/>
        <v>10588.12</v>
      </c>
      <c r="L26" s="59"/>
      <c r="M26" s="59"/>
      <c r="N26" s="59"/>
    </row>
    <row r="27" spans="1:14" ht="16.5" customHeight="1">
      <c r="A27" s="18" t="s">
        <v>77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78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1028.49</v>
      </c>
      <c r="J28" s="30">
        <v>338.85</v>
      </c>
      <c r="K28" s="30">
        <f t="shared" si="5"/>
        <v>6831.999999999999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-117537.57</v>
      </c>
      <c r="C31" s="30">
        <f t="shared" si="8"/>
        <v>-76436.65</v>
      </c>
      <c r="D31" s="30">
        <f t="shared" si="8"/>
        <v>-103524.10000000003</v>
      </c>
      <c r="E31" s="30">
        <f t="shared" si="8"/>
        <v>-107698</v>
      </c>
      <c r="F31" s="30">
        <f t="shared" si="8"/>
        <v>-49491.2</v>
      </c>
      <c r="G31" s="30">
        <f t="shared" si="8"/>
        <v>-71484.63</v>
      </c>
      <c r="H31" s="30">
        <f t="shared" si="8"/>
        <v>-35678.46</v>
      </c>
      <c r="I31" s="30">
        <f t="shared" si="8"/>
        <v>-90851.68</v>
      </c>
      <c r="J31" s="30">
        <f t="shared" si="8"/>
        <v>-29829.01000000001</v>
      </c>
      <c r="K31" s="30">
        <f aca="true" t="shared" si="9" ref="K31:K39">SUM(B31:J31)</f>
        <v>-682531.3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-117537.57</v>
      </c>
      <c r="C32" s="30">
        <f t="shared" si="10"/>
        <v>-76436.65</v>
      </c>
      <c r="D32" s="30">
        <f t="shared" si="10"/>
        <v>-79350.06</v>
      </c>
      <c r="E32" s="30">
        <f t="shared" si="10"/>
        <v>-107698</v>
      </c>
      <c r="F32" s="30">
        <f t="shared" si="10"/>
        <v>-49491.2</v>
      </c>
      <c r="G32" s="30">
        <f t="shared" si="10"/>
        <v>-71484.63</v>
      </c>
      <c r="H32" s="30">
        <f t="shared" si="10"/>
        <v>-35678.46</v>
      </c>
      <c r="I32" s="30">
        <f t="shared" si="10"/>
        <v>-90851.68</v>
      </c>
      <c r="J32" s="30">
        <f t="shared" si="10"/>
        <v>-22830.75</v>
      </c>
      <c r="K32" s="30">
        <f t="shared" si="9"/>
        <v>-651359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-66770</v>
      </c>
      <c r="C33" s="30">
        <f t="shared" si="11"/>
        <v>-68024</v>
      </c>
      <c r="D33" s="30">
        <f t="shared" si="11"/>
        <v>-61714.4</v>
      </c>
      <c r="E33" s="30">
        <f t="shared" si="11"/>
        <v>-44836</v>
      </c>
      <c r="F33" s="30">
        <f t="shared" si="11"/>
        <v>-49491.2</v>
      </c>
      <c r="G33" s="30">
        <f t="shared" si="11"/>
        <v>-26408.8</v>
      </c>
      <c r="H33" s="30">
        <f t="shared" si="11"/>
        <v>-20966</v>
      </c>
      <c r="I33" s="30">
        <f t="shared" si="11"/>
        <v>-67892</v>
      </c>
      <c r="J33" s="30">
        <f t="shared" si="11"/>
        <v>-15747.6</v>
      </c>
      <c r="K33" s="30">
        <f t="shared" si="9"/>
        <v>-421849.99999999994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-50767.57</v>
      </c>
      <c r="C36" s="30">
        <v>-8412.65</v>
      </c>
      <c r="D36" s="30">
        <v>-17635.66</v>
      </c>
      <c r="E36" s="30">
        <v>-62862</v>
      </c>
      <c r="F36" s="26">
        <v>0</v>
      </c>
      <c r="G36" s="30">
        <v>-45075.83</v>
      </c>
      <c r="H36" s="30">
        <v>-14712.46</v>
      </c>
      <c r="I36" s="30">
        <v>-22959.68</v>
      </c>
      <c r="J36" s="30">
        <v>-7083.15</v>
      </c>
      <c r="K36" s="30">
        <f t="shared" si="9"/>
        <v>-229509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-24174.040000000037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0</v>
      </c>
      <c r="I37" s="27">
        <f t="shared" si="12"/>
        <v>0</v>
      </c>
      <c r="J37" s="27">
        <f t="shared" si="12"/>
        <v>-6998.260000000009</v>
      </c>
      <c r="K37" s="30">
        <f t="shared" si="9"/>
        <v>-31172.300000000047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-24174.04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-6998.26</v>
      </c>
      <c r="K38" s="30">
        <f t="shared" si="9"/>
        <v>-31172.300000000003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517500</v>
      </c>
      <c r="K45" s="30">
        <f aca="true" t="shared" si="13" ref="K45:K52">SUM(B45:J45)</f>
        <v>3316500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-517500</v>
      </c>
      <c r="K46" s="30">
        <f t="shared" si="13"/>
        <v>-3316500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1666298.6800000002</v>
      </c>
      <c r="C54" s="27">
        <f t="shared" si="15"/>
        <v>1603046.76</v>
      </c>
      <c r="D54" s="27">
        <f t="shared" si="15"/>
        <v>2004434.8299999996</v>
      </c>
      <c r="E54" s="27">
        <f t="shared" si="15"/>
        <v>1185420.5799999998</v>
      </c>
      <c r="F54" s="27">
        <f t="shared" si="15"/>
        <v>1232866.2100000002</v>
      </c>
      <c r="G54" s="27">
        <f t="shared" si="15"/>
        <v>1324301.4200000004</v>
      </c>
      <c r="H54" s="27">
        <f t="shared" si="15"/>
        <v>1250754.37</v>
      </c>
      <c r="I54" s="27">
        <f t="shared" si="15"/>
        <v>1700504.08</v>
      </c>
      <c r="J54" s="27">
        <f t="shared" si="15"/>
        <v>592531.88</v>
      </c>
      <c r="K54" s="20">
        <f>SUM(B54:J54)</f>
        <v>12560158.810000002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1666298.6800000002</v>
      </c>
      <c r="C60" s="10">
        <f t="shared" si="17"/>
        <v>1603046.764021439</v>
      </c>
      <c r="D60" s="10">
        <f t="shared" si="17"/>
        <v>2004434.824523936</v>
      </c>
      <c r="E60" s="10">
        <f t="shared" si="17"/>
        <v>1185420.5719493057</v>
      </c>
      <c r="F60" s="10">
        <f t="shared" si="17"/>
        <v>1232866.203068676</v>
      </c>
      <c r="G60" s="10">
        <f t="shared" si="17"/>
        <v>1324301.418734572</v>
      </c>
      <c r="H60" s="10">
        <f t="shared" si="17"/>
        <v>1250754.36918033</v>
      </c>
      <c r="I60" s="10">
        <f>SUM(I61:I73)</f>
        <v>1700504.08</v>
      </c>
      <c r="J60" s="10">
        <f t="shared" si="17"/>
        <v>592531.896208135</v>
      </c>
      <c r="K60" s="5">
        <f>SUM(K61:K73)</f>
        <v>12560158.807686392</v>
      </c>
      <c r="L60" s="9"/>
    </row>
    <row r="61" spans="1:12" ht="16.5" customHeight="1">
      <c r="A61" s="7" t="s">
        <v>56</v>
      </c>
      <c r="B61" s="8">
        <v>1456345.05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1456345.05</v>
      </c>
      <c r="L61"/>
    </row>
    <row r="62" spans="1:12" ht="16.5" customHeight="1">
      <c r="A62" s="7" t="s">
        <v>57</v>
      </c>
      <c r="B62" s="8">
        <v>209953.63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209953.63</v>
      </c>
      <c r="L62"/>
    </row>
    <row r="63" spans="1:12" ht="16.5" customHeight="1">
      <c r="A63" s="7" t="s">
        <v>4</v>
      </c>
      <c r="B63" s="6">
        <v>0</v>
      </c>
      <c r="C63" s="8">
        <v>1603046.764021439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1603046.764021439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2004434.824523936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2004434.824523936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1185420.5719493057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1185420.5719493057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1232866.203068676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1232866.203068676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1324301.418734572</v>
      </c>
      <c r="H67" s="6">
        <v>0</v>
      </c>
      <c r="I67" s="6">
        <v>0</v>
      </c>
      <c r="J67" s="6">
        <v>0</v>
      </c>
      <c r="K67" s="5">
        <f t="shared" si="18"/>
        <v>1324301.418734572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1250754.36918033</v>
      </c>
      <c r="I68" s="6">
        <v>0</v>
      </c>
      <c r="J68" s="6">
        <v>0</v>
      </c>
      <c r="K68" s="5">
        <f t="shared" si="18"/>
        <v>1250754.36918033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625275.35</v>
      </c>
      <c r="J70" s="6">
        <v>0</v>
      </c>
      <c r="K70" s="5">
        <f t="shared" si="18"/>
        <v>625275.35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1075228.73</v>
      </c>
      <c r="J71" s="6">
        <v>0</v>
      </c>
      <c r="K71" s="5">
        <f t="shared" si="18"/>
        <v>1075228.73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592531.896208135</v>
      </c>
      <c r="K72" s="5">
        <f t="shared" si="18"/>
        <v>592531.896208135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2023-09-13T16:03:26Z</dcterms:modified>
  <cp:category/>
  <cp:version/>
  <cp:contentType/>
  <cp:contentStatus/>
</cp:coreProperties>
</file>