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<sst xmlns="http://schemas.openxmlformats.org/spreadsheetml/2006/main" count="82" uniqueCount="81">
  <si>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</si>
  <si>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</si>
  <si>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</si>
  <si>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</si>
  <si>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</si>
  <si>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</si>
  <si>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</si>
  <si>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</si>
  <si>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</si>
  <si>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</si>
  <si>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</si>
  <si>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</si>
  <si>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</si>
  <si>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</si>
  <si>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</si>
  <si>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</si>
  <si>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</si>
  <si>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</si>
  <si>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</si>
  <si>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</si>
  <si>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</si>
  <si>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</si>
  <si>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</si>
  <si>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</si>
  <si>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</si>
  <si>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</si>
  <si>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</si>
  <si>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</si>
  <si>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</si>
  <si>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</si>
  <si>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</si>
  <si>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</si>
  <si>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</si>
  <si>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</si>
  <si>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</si>
  <si>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</si>
  <si>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</si>
  <si>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</si>
  <si>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</si>
  <si>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</si>
  <si>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</si>
  <si>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</si>
  <si>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</si>
  <si>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</si>
  <si>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</si>
  <si>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</si>
  <si>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</si>
  <si>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</si>
  <si>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</si>
  <si>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</si>
  <si>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</si>
  <si>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</si>
  <si>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</si>
  <si>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</si>
  <si>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</si>
  <si>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</si>
  <si>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</si>
  <si>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</si>
  <si>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</si>
  <si>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</si>
  <si>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</si>
  <si>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</si>
  <si>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</si>
  <si>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</si>
  <si>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</si>
  <si>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</si>
  <si>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</si>
  <si>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</si>
  <si>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</si>
  <si>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</si>
  <si>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</si>
  <si>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</si>
  <si>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</si>
  <si>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</si>
  <si>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</si>
  <si>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</si>
  <si>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</si>
  <si>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</si>
  <si>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</si>
  <si>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</si>
  <si>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04/09/23 - VENCIMENTO 12/09/23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</si>
</sst>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336483</v>
      </c>
      <c r="C7" s="46">
        <f aca="true" t="shared" si="0" ref="C7:J7">+C8+C11</f>
        <v>273996</v>
      </c>
      <c r="D7" s="46">
        <f t="shared" si="0"/>
        <v>318162</v>
      </c>
      <c r="E7" s="46">
        <f t="shared" si="0"/>
        <v>187931</v>
      </c>
      <c r="F7" s="46">
        <f t="shared" si="0"/>
        <v>237367</v>
      </c>
      <c r="G7" s="46">
        <f t="shared" si="0"/>
        <v>227280</v>
      </c>
      <c r="H7" s="46">
        <f t="shared" si="0"/>
        <v>255161</v>
      </c>
      <c r="I7" s="46">
        <f t="shared" si="0"/>
        <v>365295</v>
      </c>
      <c r="J7" s="46">
        <f t="shared" si="0"/>
        <v>115662</v>
      </c>
      <c r="K7" s="38">
        <f aca="true" t="shared" si="1" ref="K7:K13">SUM(B7:J7)</f>
        <v>2317337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15464</v>
      </c>
      <c r="C8" s="44">
        <f t="shared" si="2"/>
        <v>15831</v>
      </c>
      <c r="D8" s="44">
        <f t="shared" si="2"/>
        <v>14275</v>
      </c>
      <c r="E8" s="44">
        <f t="shared" si="2"/>
        <v>10514</v>
      </c>
      <c r="F8" s="44">
        <f t="shared" si="2"/>
        <v>11444</v>
      </c>
      <c r="G8" s="44">
        <f t="shared" si="2"/>
        <v>6212</v>
      </c>
      <c r="H8" s="44">
        <f t="shared" si="2"/>
        <v>4850</v>
      </c>
      <c r="I8" s="44">
        <f t="shared" si="2"/>
        <v>15684</v>
      </c>
      <c r="J8" s="44">
        <f t="shared" si="2"/>
        <v>3363</v>
      </c>
      <c r="K8" s="38">
        <f t="shared" si="1"/>
        <v>97637</v>
      </c>
      <c r="L8"/>
      <c r="M8"/>
      <c r="N8"/>
    </row>
    <row r="9" spans="1:14" ht="16.5" customHeight="1">
      <c r="A9" s="22" t="s">
        <v>32</v>
      </c>
      <c r="B9" s="44">
        <v>15396</v>
      </c>
      <c r="C9" s="44">
        <v>15830</v>
      </c>
      <c r="D9" s="44">
        <v>14275</v>
      </c>
      <c r="E9" s="44">
        <v>10309</v>
      </c>
      <c r="F9" s="44">
        <v>11432</v>
      </c>
      <c r="G9" s="44">
        <v>6207</v>
      </c>
      <c r="H9" s="44">
        <v>4850</v>
      </c>
      <c r="I9" s="44">
        <v>15617</v>
      </c>
      <c r="J9" s="44">
        <v>3363</v>
      </c>
      <c r="K9" s="38">
        <f t="shared" si="1"/>
        <v>97279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1</v>
      </c>
      <c r="D10" s="44">
        <v>0</v>
      </c>
      <c r="E10" s="44">
        <v>205</v>
      </c>
      <c r="F10" s="44">
        <v>12</v>
      </c>
      <c r="G10" s="44">
        <v>5</v>
      </c>
      <c r="H10" s="44">
        <v>0</v>
      </c>
      <c r="I10" s="44">
        <v>67</v>
      </c>
      <c r="J10" s="44">
        <v>0</v>
      </c>
      <c r="K10" s="38">
        <f t="shared" si="1"/>
        <v>358</v>
      </c>
      <c r="L10"/>
      <c r="M10"/>
      <c r="N10"/>
    </row>
    <row r="11" spans="1:14" ht="16.5" customHeight="1">
      <c r="A11" s="43" t="s">
        <v>67</v>
      </c>
      <c r="B11" s="42">
        <v>321019</v>
      </c>
      <c r="C11" s="42">
        <v>258165</v>
      </c>
      <c r="D11" s="42">
        <v>303887</v>
      </c>
      <c r="E11" s="42">
        <v>177417</v>
      </c>
      <c r="F11" s="42">
        <v>225923</v>
      </c>
      <c r="G11" s="42">
        <v>221068</v>
      </c>
      <c r="H11" s="42">
        <v>250311</v>
      </c>
      <c r="I11" s="42">
        <v>349611</v>
      </c>
      <c r="J11" s="42">
        <v>112299</v>
      </c>
      <c r="K11" s="38">
        <f t="shared" si="1"/>
        <v>2219700</v>
      </c>
      <c r="L11" s="59"/>
      <c r="M11" s="59"/>
      <c r="N11" s="59"/>
    </row>
    <row r="12" spans="1:14" ht="16.5" customHeight="1">
      <c r="A12" s="22" t="s">
        <v>79</v>
      </c>
      <c r="B12" s="42">
        <v>21669</v>
      </c>
      <c r="C12" s="42">
        <v>19808</v>
      </c>
      <c r="D12" s="42">
        <v>23564</v>
      </c>
      <c r="E12" s="42">
        <v>16926</v>
      </c>
      <c r="F12" s="42">
        <v>14048</v>
      </c>
      <c r="G12" s="42">
        <v>12812</v>
      </c>
      <c r="H12" s="42">
        <v>12599</v>
      </c>
      <c r="I12" s="42">
        <v>19137</v>
      </c>
      <c r="J12" s="42">
        <v>5215</v>
      </c>
      <c r="K12" s="38">
        <f t="shared" si="1"/>
        <v>145778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299350</v>
      </c>
      <c r="C13" s="42">
        <f>+C11-C12</f>
        <v>238357</v>
      </c>
      <c r="D13" s="42">
        <f>+D11-D12</f>
        <v>280323</v>
      </c>
      <c r="E13" s="42">
        <f aca="true" t="shared" si="3" ref="E13:J13">+E11-E12</f>
        <v>160491</v>
      </c>
      <c r="F13" s="42">
        <f t="shared" si="3"/>
        <v>211875</v>
      </c>
      <c r="G13" s="42">
        <f t="shared" si="3"/>
        <v>208256</v>
      </c>
      <c r="H13" s="42">
        <f t="shared" si="3"/>
        <v>237712</v>
      </c>
      <c r="I13" s="42">
        <f t="shared" si="3"/>
        <v>330474</v>
      </c>
      <c r="J13" s="42">
        <f t="shared" si="3"/>
        <v>107084</v>
      </c>
      <c r="K13" s="38">
        <f t="shared" si="1"/>
        <v>2073922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1.134663988413579</v>
      </c>
      <c r="C18" s="39">
        <v>1.19706754054416</v>
      </c>
      <c r="D18" s="39">
        <v>1.157876423866454</v>
      </c>
      <c r="E18" s="39">
        <v>1.387892800169185</v>
      </c>
      <c r="F18" s="39">
        <v>1.033043438746132</v>
      </c>
      <c r="G18" s="39">
        <v>1.162862014117323</v>
      </c>
      <c r="H18" s="39">
        <v>1.182154557196363</v>
      </c>
      <c r="I18" s="39">
        <v>1.13913154933787</v>
      </c>
      <c r="J18" s="39">
        <v>1.115154011113926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1776431.5999999999</v>
      </c>
      <c r="C20" s="36">
        <f aca="true" t="shared" si="4" ref="C20:J20">SUM(C21:C28)</f>
        <v>1674807.13</v>
      </c>
      <c r="D20" s="36">
        <f t="shared" si="4"/>
        <v>2081867.71</v>
      </c>
      <c r="E20" s="36">
        <f t="shared" si="4"/>
        <v>1289274.0099999998</v>
      </c>
      <c r="F20" s="36">
        <f t="shared" si="4"/>
        <v>1274405.4000000001</v>
      </c>
      <c r="G20" s="36">
        <f t="shared" si="4"/>
        <v>1387124.59</v>
      </c>
      <c r="H20" s="36">
        <f t="shared" si="4"/>
        <v>1267723.16</v>
      </c>
      <c r="I20" s="36">
        <f t="shared" si="4"/>
        <v>1775600.53</v>
      </c>
      <c r="J20" s="36">
        <f t="shared" si="4"/>
        <v>618599.68</v>
      </c>
      <c r="K20" s="36">
        <f aca="true" t="shared" si="5" ref="K20:K28">SUM(B20:J20)</f>
        <v>13145833.809999999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1508453.29</v>
      </c>
      <c r="C21" s="58">
        <f>ROUND((C15+C16)*C7,2)</f>
        <v>1349402.9</v>
      </c>
      <c r="D21" s="58">
        <f aca="true" t="shared" si="6" ref="D21:J21">ROUND((D15+D16)*D7,2)</f>
        <v>1737037.26</v>
      </c>
      <c r="E21" s="58">
        <f t="shared" si="6"/>
        <v>892070.87</v>
      </c>
      <c r="F21" s="58">
        <f t="shared" si="6"/>
        <v>1192365.65</v>
      </c>
      <c r="G21" s="58">
        <f t="shared" si="6"/>
        <v>1153264.18</v>
      </c>
      <c r="H21" s="58">
        <f t="shared" si="6"/>
        <v>1030901.47</v>
      </c>
      <c r="I21" s="58">
        <f t="shared" si="6"/>
        <v>1490805.42</v>
      </c>
      <c r="J21" s="58">
        <f t="shared" si="6"/>
        <v>534115.55</v>
      </c>
      <c r="K21" s="30">
        <f t="shared" si="5"/>
        <v>10888416.590000002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203134.34</v>
      </c>
      <c r="C22" s="30">
        <f t="shared" si="7"/>
        <v>265923.51</v>
      </c>
      <c r="D22" s="30">
        <f t="shared" si="7"/>
        <v>274237.23</v>
      </c>
      <c r="E22" s="30">
        <f t="shared" si="7"/>
        <v>346027.87</v>
      </c>
      <c r="F22" s="30">
        <f t="shared" si="7"/>
        <v>39399.86</v>
      </c>
      <c r="G22" s="30">
        <f t="shared" si="7"/>
        <v>187822.93</v>
      </c>
      <c r="H22" s="30">
        <f t="shared" si="7"/>
        <v>187783.4</v>
      </c>
      <c r="I22" s="30">
        <f t="shared" si="7"/>
        <v>207418.07</v>
      </c>
      <c r="J22" s="30">
        <f t="shared" si="7"/>
        <v>61505.55</v>
      </c>
      <c r="K22" s="30">
        <f t="shared" si="5"/>
        <v>1773252.76</v>
      </c>
      <c r="L22"/>
      <c r="M22"/>
      <c r="N22"/>
    </row>
    <row r="23" spans="1:14" ht="16.5" customHeight="1">
      <c r="A23" s="18" t="s">
        <v>26</v>
      </c>
      <c r="B23" s="30">
        <v>60292.15</v>
      </c>
      <c r="C23" s="30">
        <v>53305.65</v>
      </c>
      <c r="D23" s="30">
        <v>62021.02</v>
      </c>
      <c r="E23" s="30">
        <v>43838.16</v>
      </c>
      <c r="F23" s="30">
        <v>38916.8</v>
      </c>
      <c r="G23" s="30">
        <v>42134.78</v>
      </c>
      <c r="H23" s="30">
        <v>43393.6</v>
      </c>
      <c r="I23" s="30">
        <v>70943.08</v>
      </c>
      <c r="J23" s="30">
        <v>20190.45</v>
      </c>
      <c r="K23" s="30">
        <f t="shared" si="5"/>
        <v>435035.69000000006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1429.38</v>
      </c>
      <c r="C26" s="30">
        <v>1347.78</v>
      </c>
      <c r="D26" s="30">
        <v>1676.99</v>
      </c>
      <c r="E26" s="30">
        <v>1038.27</v>
      </c>
      <c r="F26" s="30">
        <v>1027.02</v>
      </c>
      <c r="G26" s="30">
        <v>1117.06</v>
      </c>
      <c r="H26" s="30">
        <v>1021.39</v>
      </c>
      <c r="I26" s="30">
        <v>1429.38</v>
      </c>
      <c r="J26" s="30">
        <v>498.03</v>
      </c>
      <c r="K26" s="30">
        <f t="shared" si="5"/>
        <v>10585.300000000001</v>
      </c>
      <c r="L26" s="59"/>
      <c r="M26" s="59"/>
      <c r="N26" s="59"/>
    </row>
    <row r="27" spans="1:14" ht="16.5" customHeight="1">
      <c r="A27" s="18" t="s">
        <v>77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78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1028.49</v>
      </c>
      <c r="J28" s="30">
        <v>338.85</v>
      </c>
      <c r="K28" s="30">
        <f t="shared" si="5"/>
        <v>6831.999999999999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-283902.08999999997</v>
      </c>
      <c r="C31" s="30">
        <f t="shared" si="8"/>
        <v>-76969.79000000001</v>
      </c>
      <c r="D31" s="30">
        <f t="shared" si="8"/>
        <v>716822.76</v>
      </c>
      <c r="E31" s="30">
        <f t="shared" si="8"/>
        <v>-247513.7</v>
      </c>
      <c r="F31" s="30">
        <f t="shared" si="8"/>
        <v>-49545.670000000006</v>
      </c>
      <c r="G31" s="30">
        <f t="shared" si="8"/>
        <v>-178024.35</v>
      </c>
      <c r="H31" s="30">
        <f t="shared" si="8"/>
        <v>597300.8599999999</v>
      </c>
      <c r="I31" s="30">
        <f t="shared" si="8"/>
        <v>-152123.47</v>
      </c>
      <c r="J31" s="30">
        <f t="shared" si="8"/>
        <v>-25332.76000000001</v>
      </c>
      <c r="K31" s="30">
        <f aca="true" t="shared" si="9" ref="K31:K39">SUM(B31:J31)</f>
        <v>300711.7899999998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-284694.08999999997</v>
      </c>
      <c r="C32" s="30">
        <f t="shared" si="10"/>
        <v>-81909.35</v>
      </c>
      <c r="D32" s="30">
        <f t="shared" si="10"/>
        <v>-132003.2</v>
      </c>
      <c r="E32" s="30">
        <f t="shared" si="10"/>
        <v>-247513.7</v>
      </c>
      <c r="F32" s="30">
        <f t="shared" si="10"/>
        <v>-50300.8</v>
      </c>
      <c r="G32" s="30">
        <f t="shared" si="10"/>
        <v>-185615.75</v>
      </c>
      <c r="H32" s="30">
        <f t="shared" si="10"/>
        <v>-75422.3</v>
      </c>
      <c r="I32" s="30">
        <f t="shared" si="10"/>
        <v>-153113.47</v>
      </c>
      <c r="J32" s="30">
        <f t="shared" si="10"/>
        <v>-40834.5</v>
      </c>
      <c r="K32" s="30">
        <f t="shared" si="9"/>
        <v>-1251407.16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-67742.4</v>
      </c>
      <c r="C33" s="30">
        <f t="shared" si="11"/>
        <v>-69652</v>
      </c>
      <c r="D33" s="30">
        <f t="shared" si="11"/>
        <v>-62810</v>
      </c>
      <c r="E33" s="30">
        <f t="shared" si="11"/>
        <v>-45359.6</v>
      </c>
      <c r="F33" s="30">
        <f t="shared" si="11"/>
        <v>-50300.8</v>
      </c>
      <c r="G33" s="30">
        <f t="shared" si="11"/>
        <v>-27310.8</v>
      </c>
      <c r="H33" s="30">
        <f t="shared" si="11"/>
        <v>-21340</v>
      </c>
      <c r="I33" s="30">
        <f t="shared" si="11"/>
        <v>-68714.8</v>
      </c>
      <c r="J33" s="30">
        <f t="shared" si="11"/>
        <v>-14797.2</v>
      </c>
      <c r="K33" s="30">
        <f t="shared" si="9"/>
        <v>-428027.6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-216951.69</v>
      </c>
      <c r="C36" s="30">
        <v>-12257.35</v>
      </c>
      <c r="D36" s="30">
        <v>-69193.2</v>
      </c>
      <c r="E36" s="30">
        <v>-202154.1</v>
      </c>
      <c r="F36" s="26">
        <v>0</v>
      </c>
      <c r="G36" s="30">
        <v>-158304.95</v>
      </c>
      <c r="H36" s="30">
        <v>-54082.3</v>
      </c>
      <c r="I36" s="30">
        <v>-84398.67</v>
      </c>
      <c r="J36" s="30">
        <v>-26037.3</v>
      </c>
      <c r="K36" s="30">
        <f t="shared" si="9"/>
        <v>-823379.5600000002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792</v>
      </c>
      <c r="C37" s="27">
        <f t="shared" si="12"/>
        <v>4939.56</v>
      </c>
      <c r="D37" s="27">
        <f t="shared" si="12"/>
        <v>848825.96</v>
      </c>
      <c r="E37" s="27">
        <f t="shared" si="12"/>
        <v>0</v>
      </c>
      <c r="F37" s="27">
        <f t="shared" si="12"/>
        <v>755.13</v>
      </c>
      <c r="G37" s="27">
        <f t="shared" si="12"/>
        <v>7591.4</v>
      </c>
      <c r="H37" s="27">
        <f t="shared" si="12"/>
        <v>672723.1599999999</v>
      </c>
      <c r="I37" s="27">
        <f t="shared" si="12"/>
        <v>990</v>
      </c>
      <c r="J37" s="27">
        <f t="shared" si="12"/>
        <v>15501.73999999999</v>
      </c>
      <c r="K37" s="30">
        <f t="shared" si="9"/>
        <v>1552118.95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16</v>
      </c>
      <c r="B39" s="27">
        <v>792</v>
      </c>
      <c r="C39" s="27">
        <v>4939.56</v>
      </c>
      <c r="D39" s="27">
        <v>0</v>
      </c>
      <c r="E39" s="27">
        <v>0</v>
      </c>
      <c r="F39" s="27">
        <v>755.13</v>
      </c>
      <c r="G39" s="27">
        <v>7591.4</v>
      </c>
      <c r="H39" s="27">
        <v>6723.16</v>
      </c>
      <c r="I39" s="27">
        <v>990</v>
      </c>
      <c r="J39" s="27">
        <v>0</v>
      </c>
      <c r="K39" s="30">
        <f t="shared" si="9"/>
        <v>21791.25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2574000</v>
      </c>
      <c r="E45" s="17">
        <v>0</v>
      </c>
      <c r="F45" s="17">
        <v>0</v>
      </c>
      <c r="G45" s="17">
        <v>0</v>
      </c>
      <c r="H45" s="17">
        <v>1764000</v>
      </c>
      <c r="I45" s="17">
        <v>0</v>
      </c>
      <c r="J45" s="17">
        <v>540000</v>
      </c>
      <c r="K45" s="30">
        <f aca="true" t="shared" si="13" ref="K45:K52">SUM(B45:J45)</f>
        <v>4878000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1492529.5099999998</v>
      </c>
      <c r="C54" s="27">
        <f t="shared" si="15"/>
        <v>1597837.3399999999</v>
      </c>
      <c r="D54" s="27">
        <f t="shared" si="15"/>
        <v>2798690.4699999997</v>
      </c>
      <c r="E54" s="27">
        <f t="shared" si="15"/>
        <v>1041760.3099999998</v>
      </c>
      <c r="F54" s="27">
        <f t="shared" si="15"/>
        <v>1224859.7300000002</v>
      </c>
      <c r="G54" s="27">
        <f t="shared" si="15"/>
        <v>1209100.24</v>
      </c>
      <c r="H54" s="27">
        <f t="shared" si="15"/>
        <v>1865024.0199999998</v>
      </c>
      <c r="I54" s="27">
        <f t="shared" si="15"/>
        <v>1623477.06</v>
      </c>
      <c r="J54" s="27">
        <f t="shared" si="15"/>
        <v>593266.92</v>
      </c>
      <c r="K54" s="20">
        <f>SUM(B54:J54)</f>
        <v>13446545.6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1492529.5</v>
      </c>
      <c r="C60" s="10">
        <f t="shared" si="17"/>
        <v>1597837.340421116</v>
      </c>
      <c r="D60" s="10">
        <f t="shared" si="17"/>
        <v>2798690.4681753125</v>
      </c>
      <c r="E60" s="10">
        <f t="shared" si="17"/>
        <v>1041760.3098706737</v>
      </c>
      <c r="F60" s="10">
        <f t="shared" si="17"/>
        <v>1224859.735814539</v>
      </c>
      <c r="G60" s="10">
        <f t="shared" si="17"/>
        <v>1209100.2273974721</v>
      </c>
      <c r="H60" s="10">
        <f t="shared" si="17"/>
        <v>1865024.0189460756</v>
      </c>
      <c r="I60" s="10">
        <f>SUM(I61:I73)</f>
        <v>1623477.0699999998</v>
      </c>
      <c r="J60" s="10">
        <f t="shared" si="17"/>
        <v>593266.9212287413</v>
      </c>
      <c r="K60" s="5">
        <f>SUM(K61:K73)</f>
        <v>13446545.591853932</v>
      </c>
      <c r="L60" s="9"/>
    </row>
    <row r="61" spans="1:12" ht="16.5" customHeight="1">
      <c r="A61" s="7" t="s">
        <v>56</v>
      </c>
      <c r="B61" s="8">
        <v>1300142.45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1300142.45</v>
      </c>
      <c r="L61"/>
    </row>
    <row r="62" spans="1:12" ht="16.5" customHeight="1">
      <c r="A62" s="7" t="s">
        <v>57</v>
      </c>
      <c r="B62" s="8">
        <v>192387.05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192387.05</v>
      </c>
      <c r="L62"/>
    </row>
    <row r="63" spans="1:12" ht="16.5" customHeight="1">
      <c r="A63" s="7" t="s">
        <v>4</v>
      </c>
      <c r="B63" s="6">
        <v>0</v>
      </c>
      <c r="C63" s="8">
        <v>1597837.340421116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1597837.340421116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2798690.4681753125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2798690.4681753125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1041760.3098706737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1041760.3098706737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1224859.735814539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1224859.735814539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1209100.2273974721</v>
      </c>
      <c r="H67" s="6">
        <v>0</v>
      </c>
      <c r="I67" s="6">
        <v>0</v>
      </c>
      <c r="J67" s="6">
        <v>0</v>
      </c>
      <c r="K67" s="5">
        <f t="shared" si="18"/>
        <v>1209100.2273974721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1865024.0189460756</v>
      </c>
      <c r="I68" s="6">
        <v>0</v>
      </c>
      <c r="J68" s="6">
        <v>0</v>
      </c>
      <c r="K68" s="5">
        <f t="shared" si="18"/>
        <v>1865024.0189460756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621791.72</v>
      </c>
      <c r="J70" s="6">
        <v>0</v>
      </c>
      <c r="K70" s="5">
        <f t="shared" si="18"/>
        <v>621791.72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1001685.35</v>
      </c>
      <c r="J71" s="6">
        <v>0</v>
      </c>
      <c r="K71" s="5">
        <f t="shared" si="18"/>
        <v>1001685.35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593266.9212287413</v>
      </c>
      <c r="K72" s="5">
        <f t="shared" si="18"/>
        <v>593266.9212287413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2023-09-11T19:28:23Z</dcterms:modified>
  <cp:category/>
  <cp:version/>
  <cp:contentType/>
  <cp:contentStatus/>
</cp:coreProperties>
</file>