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<sst xmlns="http://schemas.openxmlformats.org/spreadsheetml/2006/main" count="82" uniqueCount="81">
  <si>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</si>
  <si>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</si>
  <si>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</si>
  <si>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</si>
  <si>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</si>
  <si>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</si>
  <si>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</si>
  <si>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</si>
  <si>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</si>
  <si>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</si>
  <si>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</si>
  <si>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</si>
  <si>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</si>
  <si>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</si>
  <si>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</si>
  <si>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</si>
  <si>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</si>
  <si>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</si>
  <si>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</si>
  <si>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</si>
  <si>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</si>
  <si>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</si>
  <si>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</si>
  <si>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</si>
  <si>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</si>
  <si>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</si>
  <si>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</si>
  <si>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</si>
  <si>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</si>
  <si>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</si>
  <si>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</si>
  <si>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</si>
  <si>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</si>
  <si>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</si>
  <si>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</si>
  <si>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</si>
  <si>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</si>
  <si>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</si>
  <si>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</si>
  <si>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</si>
  <si>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</si>
  <si>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</si>
  <si>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</si>
  <si>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</si>
  <si>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</si>
  <si>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</si>
  <si>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</si>
  <si>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</si>
  <si>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</si>
  <si>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</si>
  <si>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</si>
  <si>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</si>
  <si>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</si>
  <si>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</si>
  <si>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</si>
  <si>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</si>
  <si>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</si>
  <si>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</si>
  <si>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</si>
  <si>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</si>
  <si>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</si>
  <si>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</si>
  <si>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</si>
  <si>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</si>
  <si>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</si>
  <si>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</si>
  <si>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</si>
  <si>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</si>
  <si>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</si>
  <si>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</si>
  <si>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</si>
  <si>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</si>
  <si>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</si>
  <si>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</si>
  <si>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</si>
  <si>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</si>
  <si>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</si>
  <si>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</si>
  <si>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</si>
  <si>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</si>
  <si>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01/09/23 - VENCIMENTO 11/09/23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</si>
</sst>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341586</v>
      </c>
      <c r="C7" s="46">
        <f aca="true" t="shared" si="0" ref="C7:J7">+C8+C11</f>
        <v>275038</v>
      </c>
      <c r="D7" s="46">
        <f t="shared" si="0"/>
        <v>336824</v>
      </c>
      <c r="E7" s="46">
        <f t="shared" si="0"/>
        <v>186254</v>
      </c>
      <c r="F7" s="46">
        <f t="shared" si="0"/>
        <v>242652</v>
      </c>
      <c r="G7" s="46">
        <f t="shared" si="0"/>
        <v>231652</v>
      </c>
      <c r="H7" s="46">
        <f t="shared" si="0"/>
        <v>246667</v>
      </c>
      <c r="I7" s="46">
        <f t="shared" si="0"/>
        <v>372295</v>
      </c>
      <c r="J7" s="46">
        <f t="shared" si="0"/>
        <v>116461</v>
      </c>
      <c r="K7" s="38">
        <f aca="true" t="shared" si="1" ref="K7:K13">SUM(B7:J7)</f>
        <v>2349429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15757</v>
      </c>
      <c r="C8" s="44">
        <f t="shared" si="2"/>
        <v>15806</v>
      </c>
      <c r="D8" s="44">
        <f t="shared" si="2"/>
        <v>15194</v>
      </c>
      <c r="E8" s="44">
        <f t="shared" si="2"/>
        <v>10392</v>
      </c>
      <c r="F8" s="44">
        <f t="shared" si="2"/>
        <v>11843</v>
      </c>
      <c r="G8" s="44">
        <f t="shared" si="2"/>
        <v>6411</v>
      </c>
      <c r="H8" s="44">
        <f t="shared" si="2"/>
        <v>4975</v>
      </c>
      <c r="I8" s="44">
        <f t="shared" si="2"/>
        <v>15912</v>
      </c>
      <c r="J8" s="44">
        <f t="shared" si="2"/>
        <v>3150</v>
      </c>
      <c r="K8" s="38">
        <f t="shared" si="1"/>
        <v>99440</v>
      </c>
      <c r="L8"/>
      <c r="M8"/>
      <c r="N8"/>
    </row>
    <row r="9" spans="1:14" ht="16.5" customHeight="1">
      <c r="A9" s="22" t="s">
        <v>32</v>
      </c>
      <c r="B9" s="44">
        <v>15694</v>
      </c>
      <c r="C9" s="44">
        <v>15800</v>
      </c>
      <c r="D9" s="44">
        <v>15194</v>
      </c>
      <c r="E9" s="44">
        <v>10209</v>
      </c>
      <c r="F9" s="44">
        <v>11837</v>
      </c>
      <c r="G9" s="44">
        <v>6408</v>
      </c>
      <c r="H9" s="44">
        <v>4975</v>
      </c>
      <c r="I9" s="44">
        <v>15840</v>
      </c>
      <c r="J9" s="44">
        <v>3150</v>
      </c>
      <c r="K9" s="38">
        <f t="shared" si="1"/>
        <v>99107</v>
      </c>
      <c r="L9"/>
      <c r="M9"/>
      <c r="N9"/>
    </row>
    <row r="10" spans="1:14" ht="16.5" customHeight="1">
      <c r="A10" s="22" t="s">
        <v>31</v>
      </c>
      <c r="B10" s="44">
        <v>63</v>
      </c>
      <c r="C10" s="44">
        <v>6</v>
      </c>
      <c r="D10" s="44">
        <v>0</v>
      </c>
      <c r="E10" s="44">
        <v>183</v>
      </c>
      <c r="F10" s="44">
        <v>6</v>
      </c>
      <c r="G10" s="44">
        <v>3</v>
      </c>
      <c r="H10" s="44">
        <v>0</v>
      </c>
      <c r="I10" s="44">
        <v>72</v>
      </c>
      <c r="J10" s="44">
        <v>0</v>
      </c>
      <c r="K10" s="38">
        <f t="shared" si="1"/>
        <v>333</v>
      </c>
      <c r="L10"/>
      <c r="M10"/>
      <c r="N10"/>
    </row>
    <row r="11" spans="1:14" ht="16.5" customHeight="1">
      <c r="A11" s="43" t="s">
        <v>67</v>
      </c>
      <c r="B11" s="42">
        <v>325829</v>
      </c>
      <c r="C11" s="42">
        <v>259232</v>
      </c>
      <c r="D11" s="42">
        <v>321630</v>
      </c>
      <c r="E11" s="42">
        <v>175862</v>
      </c>
      <c r="F11" s="42">
        <v>230809</v>
      </c>
      <c r="G11" s="42">
        <v>225241</v>
      </c>
      <c r="H11" s="42">
        <v>241692</v>
      </c>
      <c r="I11" s="42">
        <v>356383</v>
      </c>
      <c r="J11" s="42">
        <v>113311</v>
      </c>
      <c r="K11" s="38">
        <f t="shared" si="1"/>
        <v>2249989</v>
      </c>
      <c r="L11" s="59"/>
      <c r="M11" s="59"/>
      <c r="N11" s="59"/>
    </row>
    <row r="12" spans="1:14" ht="16.5" customHeight="1">
      <c r="A12" s="22" t="s">
        <v>79</v>
      </c>
      <c r="B12" s="42">
        <v>22800</v>
      </c>
      <c r="C12" s="42">
        <v>20028</v>
      </c>
      <c r="D12" s="42">
        <v>25479</v>
      </c>
      <c r="E12" s="42">
        <v>16405</v>
      </c>
      <c r="F12" s="42">
        <v>14047</v>
      </c>
      <c r="G12" s="42">
        <v>12616</v>
      </c>
      <c r="H12" s="42">
        <v>12022</v>
      </c>
      <c r="I12" s="42">
        <v>19470</v>
      </c>
      <c r="J12" s="42">
        <v>5219</v>
      </c>
      <c r="K12" s="38">
        <f t="shared" si="1"/>
        <v>148086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303029</v>
      </c>
      <c r="C13" s="42">
        <f>+C11-C12</f>
        <v>239204</v>
      </c>
      <c r="D13" s="42">
        <f>+D11-D12</f>
        <v>296151</v>
      </c>
      <c r="E13" s="42">
        <f aca="true" t="shared" si="3" ref="E13:J13">+E11-E12</f>
        <v>159457</v>
      </c>
      <c r="F13" s="42">
        <f t="shared" si="3"/>
        <v>216762</v>
      </c>
      <c r="G13" s="42">
        <f t="shared" si="3"/>
        <v>212625</v>
      </c>
      <c r="H13" s="42">
        <f t="shared" si="3"/>
        <v>229670</v>
      </c>
      <c r="I13" s="42">
        <f t="shared" si="3"/>
        <v>336913</v>
      </c>
      <c r="J13" s="42">
        <f t="shared" si="3"/>
        <v>108092</v>
      </c>
      <c r="K13" s="38">
        <f t="shared" si="1"/>
        <v>2101903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1.12136692103881</v>
      </c>
      <c r="C18" s="39">
        <v>1.189237809440821</v>
      </c>
      <c r="D18" s="39">
        <v>1.10615524887742</v>
      </c>
      <c r="E18" s="39">
        <v>1.402615391385662</v>
      </c>
      <c r="F18" s="39">
        <v>1.017801485630493</v>
      </c>
      <c r="G18" s="39">
        <v>1.147006617891156</v>
      </c>
      <c r="H18" s="39">
        <v>1.214984348079513</v>
      </c>
      <c r="I18" s="39">
        <v>1.122136364975927</v>
      </c>
      <c r="J18" s="39">
        <v>1.108459263696671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1781867.48</v>
      </c>
      <c r="C20" s="36">
        <f aca="true" t="shared" si="4" ref="C20:J20">SUM(C21:C28)</f>
        <v>1670368.63</v>
      </c>
      <c r="D20" s="36">
        <f t="shared" si="4"/>
        <v>2104929.6299999994</v>
      </c>
      <c r="E20" s="36">
        <f t="shared" si="4"/>
        <v>1290710.65</v>
      </c>
      <c r="F20" s="36">
        <f t="shared" si="4"/>
        <v>1283337.87</v>
      </c>
      <c r="G20" s="36">
        <f t="shared" si="4"/>
        <v>1394962.5200000003</v>
      </c>
      <c r="H20" s="36">
        <f t="shared" si="4"/>
        <v>1259339.75</v>
      </c>
      <c r="I20" s="36">
        <f t="shared" si="4"/>
        <v>1781999.72</v>
      </c>
      <c r="J20" s="36">
        <f t="shared" si="4"/>
        <v>618924.1399999999</v>
      </c>
      <c r="K20" s="36">
        <f aca="true" t="shared" si="5" ref="K20:K28">SUM(B20:J20)</f>
        <v>13186440.39</v>
      </c>
      <c r="L20"/>
      <c r="M20"/>
      <c r="N20"/>
    </row>
    <row r="21" spans="1:14" ht="16.5" customHeight="1">
      <c r="A21" s="35" t="s">
        <v>28</v>
      </c>
      <c r="B21" s="58">
        <f>ROUND((B15+B16)*B7,2)</f>
        <v>1531330.04</v>
      </c>
      <c r="C21" s="58">
        <f>ROUND((C15+C16)*C7,2)</f>
        <v>1354534.65</v>
      </c>
      <c r="D21" s="58">
        <f aca="true" t="shared" si="6" ref="D21:J21">ROUND((D15+D16)*D7,2)</f>
        <v>1838924.31</v>
      </c>
      <c r="E21" s="58">
        <f t="shared" si="6"/>
        <v>884110.49</v>
      </c>
      <c r="F21" s="58">
        <f t="shared" si="6"/>
        <v>1218913.79</v>
      </c>
      <c r="G21" s="58">
        <f t="shared" si="6"/>
        <v>1175448.58</v>
      </c>
      <c r="H21" s="58">
        <f t="shared" si="6"/>
        <v>996584.01</v>
      </c>
      <c r="I21" s="58">
        <f t="shared" si="6"/>
        <v>1519373.12</v>
      </c>
      <c r="J21" s="58">
        <f t="shared" si="6"/>
        <v>537805.25</v>
      </c>
      <c r="K21" s="30">
        <f t="shared" si="5"/>
        <v>11057024.240000002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185852.81</v>
      </c>
      <c r="C22" s="30">
        <f t="shared" si="7"/>
        <v>256329.17</v>
      </c>
      <c r="D22" s="30">
        <f t="shared" si="7"/>
        <v>195211.47</v>
      </c>
      <c r="E22" s="30">
        <f t="shared" si="7"/>
        <v>355956.49</v>
      </c>
      <c r="F22" s="30">
        <f t="shared" si="7"/>
        <v>21698.48</v>
      </c>
      <c r="G22" s="30">
        <f t="shared" si="7"/>
        <v>172798.72</v>
      </c>
      <c r="H22" s="30">
        <f t="shared" si="7"/>
        <v>214249.96</v>
      </c>
      <c r="I22" s="30">
        <f t="shared" si="7"/>
        <v>185570.71</v>
      </c>
      <c r="J22" s="30">
        <f t="shared" si="7"/>
        <v>58329.96</v>
      </c>
      <c r="K22" s="30">
        <f t="shared" si="5"/>
        <v>1645997.7699999998</v>
      </c>
      <c r="L22"/>
      <c r="M22"/>
      <c r="N22"/>
    </row>
    <row r="23" spans="1:14" ht="16.5" customHeight="1">
      <c r="A23" s="18" t="s">
        <v>26</v>
      </c>
      <c r="B23" s="30">
        <v>60132.81</v>
      </c>
      <c r="C23" s="30">
        <v>53338.18</v>
      </c>
      <c r="D23" s="30">
        <v>62210.39</v>
      </c>
      <c r="E23" s="30">
        <v>43309.37</v>
      </c>
      <c r="F23" s="30">
        <v>38999.7</v>
      </c>
      <c r="G23" s="30">
        <v>42809.71</v>
      </c>
      <c r="H23" s="30">
        <v>42872.35</v>
      </c>
      <c r="I23" s="30">
        <v>70621.93</v>
      </c>
      <c r="J23" s="30">
        <v>20003.61</v>
      </c>
      <c r="K23" s="30">
        <f t="shared" si="5"/>
        <v>434298.05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1339.34</v>
      </c>
      <c r="D26" s="30">
        <v>1688.25</v>
      </c>
      <c r="E26" s="30">
        <v>1035.46</v>
      </c>
      <c r="F26" s="30">
        <v>1029.83</v>
      </c>
      <c r="G26" s="30">
        <v>1119.87</v>
      </c>
      <c r="H26" s="30">
        <v>1010.13</v>
      </c>
      <c r="I26" s="30">
        <v>1429.38</v>
      </c>
      <c r="J26" s="30">
        <v>495.22</v>
      </c>
      <c r="K26" s="30">
        <f t="shared" si="5"/>
        <v>10576.859999999999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-71200.19</v>
      </c>
      <c r="C31" s="30">
        <f t="shared" si="8"/>
        <v>-69520</v>
      </c>
      <c r="D31" s="30">
        <f t="shared" si="8"/>
        <v>394972.36</v>
      </c>
      <c r="E31" s="30">
        <f t="shared" si="8"/>
        <v>-44919.6</v>
      </c>
      <c r="F31" s="30">
        <f t="shared" si="8"/>
        <v>-61734.810000000005</v>
      </c>
      <c r="G31" s="30">
        <f t="shared" si="8"/>
        <v>-36746.37</v>
      </c>
      <c r="H31" s="30">
        <f t="shared" si="8"/>
        <v>356110</v>
      </c>
      <c r="I31" s="30">
        <f t="shared" si="8"/>
        <v>-74360.41</v>
      </c>
      <c r="J31" s="30">
        <f t="shared" si="8"/>
        <v>87141.73999999999</v>
      </c>
      <c r="K31" s="30">
        <f aca="true" t="shared" si="9" ref="K31:K39">SUM(B31:J31)</f>
        <v>479742.72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-69053.6</v>
      </c>
      <c r="C32" s="30">
        <f t="shared" si="10"/>
        <v>-69520</v>
      </c>
      <c r="D32" s="30">
        <f t="shared" si="10"/>
        <v>-66853.6</v>
      </c>
      <c r="E32" s="30">
        <f t="shared" si="10"/>
        <v>-44919.6</v>
      </c>
      <c r="F32" s="30">
        <f t="shared" si="10"/>
        <v>-52082.8</v>
      </c>
      <c r="G32" s="30">
        <f t="shared" si="10"/>
        <v>-28195.2</v>
      </c>
      <c r="H32" s="30">
        <f t="shared" si="10"/>
        <v>-21890</v>
      </c>
      <c r="I32" s="30">
        <f t="shared" si="10"/>
        <v>-69696</v>
      </c>
      <c r="J32" s="30">
        <f t="shared" si="10"/>
        <v>-13860</v>
      </c>
      <c r="K32" s="30">
        <f t="shared" si="9"/>
        <v>-436070.80000000005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-69053.6</v>
      </c>
      <c r="C33" s="30">
        <f t="shared" si="11"/>
        <v>-69520</v>
      </c>
      <c r="D33" s="30">
        <f t="shared" si="11"/>
        <v>-66853.6</v>
      </c>
      <c r="E33" s="30">
        <f t="shared" si="11"/>
        <v>-44919.6</v>
      </c>
      <c r="F33" s="30">
        <f t="shared" si="11"/>
        <v>-52082.8</v>
      </c>
      <c r="G33" s="30">
        <f t="shared" si="11"/>
        <v>-28195.2</v>
      </c>
      <c r="H33" s="30">
        <f t="shared" si="11"/>
        <v>-21890</v>
      </c>
      <c r="I33" s="30">
        <f t="shared" si="11"/>
        <v>-69696</v>
      </c>
      <c r="J33" s="30">
        <f t="shared" si="11"/>
        <v>-13860</v>
      </c>
      <c r="K33" s="30">
        <f t="shared" si="9"/>
        <v>-436070.80000000005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-2146.59</v>
      </c>
      <c r="C37" s="27">
        <f t="shared" si="12"/>
        <v>0</v>
      </c>
      <c r="D37" s="27">
        <f t="shared" si="12"/>
        <v>461825.95999999996</v>
      </c>
      <c r="E37" s="27">
        <f t="shared" si="12"/>
        <v>0</v>
      </c>
      <c r="F37" s="27">
        <f t="shared" si="12"/>
        <v>-9652.01</v>
      </c>
      <c r="G37" s="27">
        <f t="shared" si="12"/>
        <v>-8551.17</v>
      </c>
      <c r="H37" s="27">
        <f t="shared" si="12"/>
        <v>378000</v>
      </c>
      <c r="I37" s="27">
        <f t="shared" si="12"/>
        <v>-4664.41</v>
      </c>
      <c r="J37" s="27">
        <f t="shared" si="12"/>
        <v>101001.73999999999</v>
      </c>
      <c r="K37" s="30">
        <f t="shared" si="9"/>
        <v>915813.5199999999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-2146.59</v>
      </c>
      <c r="C39" s="27">
        <v>0</v>
      </c>
      <c r="D39" s="27">
        <v>0</v>
      </c>
      <c r="E39" s="27">
        <v>0</v>
      </c>
      <c r="F39" s="27">
        <v>-9652.01</v>
      </c>
      <c r="G39" s="27">
        <v>-8551.17</v>
      </c>
      <c r="H39" s="27">
        <v>0</v>
      </c>
      <c r="I39" s="27">
        <v>-4664.41</v>
      </c>
      <c r="J39" s="27">
        <v>0</v>
      </c>
      <c r="K39" s="30">
        <f t="shared" si="9"/>
        <v>-25014.18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2187000</v>
      </c>
      <c r="E45" s="17">
        <v>0</v>
      </c>
      <c r="F45" s="17">
        <v>0</v>
      </c>
      <c r="G45" s="17">
        <v>0</v>
      </c>
      <c r="H45" s="17">
        <v>1476000</v>
      </c>
      <c r="I45" s="17">
        <v>0</v>
      </c>
      <c r="J45" s="17">
        <v>625500</v>
      </c>
      <c r="K45" s="30">
        <f aca="true" t="shared" si="13" ref="K45:K52">SUM(B45:J45)</f>
        <v>4288500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1710667.29</v>
      </c>
      <c r="C54" s="27">
        <f t="shared" si="15"/>
        <v>1600848.63</v>
      </c>
      <c r="D54" s="27">
        <f t="shared" si="15"/>
        <v>2499901.9899999993</v>
      </c>
      <c r="E54" s="27">
        <f t="shared" si="15"/>
        <v>1245791.0499999998</v>
      </c>
      <c r="F54" s="27">
        <f t="shared" si="15"/>
        <v>1221603.06</v>
      </c>
      <c r="G54" s="27">
        <f t="shared" si="15"/>
        <v>1358216.1500000001</v>
      </c>
      <c r="H54" s="27">
        <f t="shared" si="15"/>
        <v>1615449.75</v>
      </c>
      <c r="I54" s="27">
        <f t="shared" si="15"/>
        <v>1707639.31</v>
      </c>
      <c r="J54" s="27">
        <f t="shared" si="15"/>
        <v>706065.8799999999</v>
      </c>
      <c r="K54" s="20">
        <f>SUM(B54:J54)</f>
        <v>13666183.11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1710667.28</v>
      </c>
      <c r="C60" s="10">
        <f t="shared" si="17"/>
        <v>1600848.6295639158</v>
      </c>
      <c r="D60" s="10">
        <f t="shared" si="17"/>
        <v>2499901.991492057</v>
      </c>
      <c r="E60" s="10">
        <f t="shared" si="17"/>
        <v>1245791.0377658668</v>
      </c>
      <c r="F60" s="10">
        <f t="shared" si="17"/>
        <v>1221603.0567176447</v>
      </c>
      <c r="G60" s="10">
        <f t="shared" si="17"/>
        <v>1358216.1535658923</v>
      </c>
      <c r="H60" s="10">
        <f t="shared" si="17"/>
        <v>1615449.754575111</v>
      </c>
      <c r="I60" s="10">
        <f>SUM(I61:I73)</f>
        <v>1707639.3199999998</v>
      </c>
      <c r="J60" s="10">
        <f t="shared" si="17"/>
        <v>706065.8806358457</v>
      </c>
      <c r="K60" s="5">
        <f>SUM(K61:K73)</f>
        <v>13666183.104316335</v>
      </c>
      <c r="L60" s="9"/>
    </row>
    <row r="61" spans="1:12" ht="16.5" customHeight="1">
      <c r="A61" s="7" t="s">
        <v>56</v>
      </c>
      <c r="B61" s="8">
        <v>1495465.34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1495465.34</v>
      </c>
      <c r="L61"/>
    </row>
    <row r="62" spans="1:12" ht="16.5" customHeight="1">
      <c r="A62" s="7" t="s">
        <v>57</v>
      </c>
      <c r="B62" s="8">
        <v>215201.94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215201.94</v>
      </c>
      <c r="L62"/>
    </row>
    <row r="63" spans="1:12" ht="16.5" customHeight="1">
      <c r="A63" s="7" t="s">
        <v>4</v>
      </c>
      <c r="B63" s="6">
        <v>0</v>
      </c>
      <c r="C63" s="8">
        <v>1600848.6295639158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1600848.6295639158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2499901.991492057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2499901.991492057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1245791.0377658668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1245791.0377658668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1221603.0567176447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1221603.0567176447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1358216.1535658923</v>
      </c>
      <c r="H67" s="6">
        <v>0</v>
      </c>
      <c r="I67" s="6">
        <v>0</v>
      </c>
      <c r="J67" s="6">
        <v>0</v>
      </c>
      <c r="K67" s="5">
        <f t="shared" si="18"/>
        <v>1358216.1535658923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1615449.754575111</v>
      </c>
      <c r="I68" s="6">
        <v>0</v>
      </c>
      <c r="J68" s="6">
        <v>0</v>
      </c>
      <c r="K68" s="5">
        <f t="shared" si="18"/>
        <v>1615449.754575111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616799.32</v>
      </c>
      <c r="J70" s="6">
        <v>0</v>
      </c>
      <c r="K70" s="5">
        <f t="shared" si="18"/>
        <v>616799.32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1090840</v>
      </c>
      <c r="J71" s="6">
        <v>0</v>
      </c>
      <c r="K71" s="5">
        <f t="shared" si="18"/>
        <v>1090840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706065.8806358457</v>
      </c>
      <c r="K72" s="5">
        <f t="shared" si="18"/>
        <v>706065.8806358457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2023-09-08T18:35:54Z</dcterms:modified>
  <cp:category/>
  <cp:version/>
  <cp:contentType/>
  <cp:contentStatus/>
</cp:coreProperties>
</file>