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<sst xmlns="http://schemas.openxmlformats.org/spreadsheetml/2006/main" count="87" uniqueCount="86">
  <si>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</si>
  <si>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</si>
  <si>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</si>
  <si>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</si>
  <si>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</si>
  <si>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</si>
  <si>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</si>
  <si>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</si>
  <si>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</si>
  <si>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</si>
  <si>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</si>
  <si>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</si>
  <si>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</si>
  <si>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</si>
  <si>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</si>
  <si>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</si>
  <si>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</si>
  <si>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</si>
  <si>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</si>
  <si>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</si>
  <si>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</si>
  <si>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</si>
  <si>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</si>
  <si>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</si>
  <si>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</si>
  <si>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</si>
  <si>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</si>
  <si>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</si>
  <si>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</si>
  <si>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</si>
  <si>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</si>
  <si>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</si>
  <si>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</si>
  <si>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</si>
  <si>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</si>
  <si>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</si>
  <si>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</si>
  <si>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</si>
  <si>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</si>
  <si>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</si>
  <si>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</si>
  <si>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</si>
  <si>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</si>
  <si>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</si>
  <si>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</si>
  <si>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</si>
  <si>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</si>
  <si>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</si>
  <si>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</si>
  <si>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</si>
  <si>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</si>
  <si>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</si>
  <si>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</si>
  <si>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</si>
  <si>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</si>
  <si>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</si>
  <si>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</si>
  <si>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</si>
  <si>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</si>
  <si>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</si>
  <si>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</si>
  <si>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</si>
  <si>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</si>
  <si>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</si>
  <si>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</si>
  <si>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</si>
  <si>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</si>
  <si>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</si>
  <si>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</si>
  <si>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</si>
  <si>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</si>
  <si>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</si>
  <si>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</si>
  <si>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</si>
  <si>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</si>
  <si>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</si>
  <si>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</si>
  <si>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</si>
  <si>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</si>
  <si>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</si>
  <si>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</si>
  <si>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</si>
  <si>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</si>
  <si>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27/09/23 - VENCIMENTO 04/10/23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</si>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</sst>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88578</v>
      </c>
      <c r="C7" s="10">
        <f aca="true" t="shared" si="0" ref="C7:K7">C8+C11</f>
        <v>109878</v>
      </c>
      <c r="D7" s="10">
        <f t="shared" si="0"/>
        <v>328308</v>
      </c>
      <c r="E7" s="10">
        <f t="shared" si="0"/>
        <v>256266</v>
      </c>
      <c r="F7" s="10">
        <f t="shared" si="0"/>
        <v>272700</v>
      </c>
      <c r="G7" s="10">
        <f t="shared" si="0"/>
        <v>156882</v>
      </c>
      <c r="H7" s="10">
        <f t="shared" si="0"/>
        <v>88762</v>
      </c>
      <c r="I7" s="10">
        <f t="shared" si="0"/>
        <v>120850</v>
      </c>
      <c r="J7" s="10">
        <f t="shared" si="0"/>
        <v>125094</v>
      </c>
      <c r="K7" s="10">
        <f t="shared" si="0"/>
        <v>222574</v>
      </c>
      <c r="L7" s="10">
        <f aca="true" t="shared" si="1" ref="L7:L13">SUM(B7:K7)</f>
        <v>1769892</v>
      </c>
      <c r="M7" s="11"/>
    </row>
    <row r="8" spans="1:13" ht="17.25" customHeight="1">
      <c r="A8" s="12" t="s">
        <v>81</v>
      </c>
      <c r="B8" s="13">
        <f>B9+B10</f>
        <v>4627</v>
      </c>
      <c r="C8" s="13">
        <f aca="true" t="shared" si="2" ref="C8:K8">C9+C10</f>
        <v>4812</v>
      </c>
      <c r="D8" s="13">
        <f t="shared" si="2"/>
        <v>15434</v>
      </c>
      <c r="E8" s="13">
        <f t="shared" si="2"/>
        <v>10482</v>
      </c>
      <c r="F8" s="13">
        <f t="shared" si="2"/>
        <v>9911</v>
      </c>
      <c r="G8" s="13">
        <f t="shared" si="2"/>
        <v>8010</v>
      </c>
      <c r="H8" s="13">
        <f t="shared" si="2"/>
        <v>4061</v>
      </c>
      <c r="I8" s="13">
        <f t="shared" si="2"/>
        <v>4387</v>
      </c>
      <c r="J8" s="13">
        <f t="shared" si="2"/>
        <v>5974</v>
      </c>
      <c r="K8" s="13">
        <f t="shared" si="2"/>
        <v>9648</v>
      </c>
      <c r="L8" s="13">
        <f t="shared" si="1"/>
        <v>77346</v>
      </c>
      <c r="M8"/>
    </row>
    <row r="9" spans="1:13" ht="17.25" customHeight="1">
      <c r="A9" s="14" t="s">
        <v>18</v>
      </c>
      <c r="B9" s="15">
        <v>4625</v>
      </c>
      <c r="C9" s="15">
        <v>4812</v>
      </c>
      <c r="D9" s="15">
        <v>15434</v>
      </c>
      <c r="E9" s="15">
        <v>10482</v>
      </c>
      <c r="F9" s="15">
        <v>9911</v>
      </c>
      <c r="G9" s="15">
        <v>8010</v>
      </c>
      <c r="H9" s="15">
        <v>3987</v>
      </c>
      <c r="I9" s="15">
        <v>4387</v>
      </c>
      <c r="J9" s="15">
        <v>5974</v>
      </c>
      <c r="K9" s="15">
        <v>9648</v>
      </c>
      <c r="L9" s="13">
        <f t="shared" si="1"/>
        <v>77270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74</v>
      </c>
      <c r="I10" s="15">
        <v>0</v>
      </c>
      <c r="J10" s="15">
        <v>0</v>
      </c>
      <c r="K10" s="15">
        <v>0</v>
      </c>
      <c r="L10" s="13">
        <f t="shared" si="1"/>
        <v>76</v>
      </c>
      <c r="M10"/>
    </row>
    <row r="11" spans="1:13" ht="17.25" customHeight="1">
      <c r="A11" s="12" t="s">
        <v>70</v>
      </c>
      <c r="B11" s="15">
        <v>83951</v>
      </c>
      <c r="C11" s="15">
        <v>105066</v>
      </c>
      <c r="D11" s="15">
        <v>312874</v>
      </c>
      <c r="E11" s="15">
        <v>245784</v>
      </c>
      <c r="F11" s="15">
        <v>262789</v>
      </c>
      <c r="G11" s="15">
        <v>148872</v>
      </c>
      <c r="H11" s="15">
        <v>84701</v>
      </c>
      <c r="I11" s="15">
        <v>116463</v>
      </c>
      <c r="J11" s="15">
        <v>119120</v>
      </c>
      <c r="K11" s="15">
        <v>212926</v>
      </c>
      <c r="L11" s="13">
        <f t="shared" si="1"/>
        <v>1692546</v>
      </c>
      <c r="M11" s="60"/>
    </row>
    <row r="12" spans="1:13" ht="17.25" customHeight="1">
      <c r="A12" s="14" t="s">
        <v>82</v>
      </c>
      <c r="B12" s="15">
        <v>8565</v>
      </c>
      <c r="C12" s="15">
        <v>7038</v>
      </c>
      <c r="D12" s="15">
        <v>25088</v>
      </c>
      <c r="E12" s="15">
        <v>21994</v>
      </c>
      <c r="F12" s="15">
        <v>20957</v>
      </c>
      <c r="G12" s="15">
        <v>12697</v>
      </c>
      <c r="H12" s="15">
        <v>6854</v>
      </c>
      <c r="I12" s="15">
        <v>6222</v>
      </c>
      <c r="J12" s="15">
        <v>7853</v>
      </c>
      <c r="K12" s="15">
        <v>12696</v>
      </c>
      <c r="L12" s="13">
        <f t="shared" si="1"/>
        <v>129964</v>
      </c>
      <c r="M12" s="60"/>
    </row>
    <row r="13" spans="1:13" ht="17.25" customHeight="1">
      <c r="A13" s="14" t="s">
        <v>71</v>
      </c>
      <c r="B13" s="15">
        <f>+B11-B12</f>
        <v>75386</v>
      </c>
      <c r="C13" s="15">
        <f aca="true" t="shared" si="3" ref="C13:K13">+C11-C12</f>
        <v>98028</v>
      </c>
      <c r="D13" s="15">
        <f t="shared" si="3"/>
        <v>287786</v>
      </c>
      <c r="E13" s="15">
        <f t="shared" si="3"/>
        <v>223790</v>
      </c>
      <c r="F13" s="15">
        <f t="shared" si="3"/>
        <v>241832</v>
      </c>
      <c r="G13" s="15">
        <f t="shared" si="3"/>
        <v>136175</v>
      </c>
      <c r="H13" s="15">
        <f t="shared" si="3"/>
        <v>77847</v>
      </c>
      <c r="I13" s="15">
        <f t="shared" si="3"/>
        <v>110241</v>
      </c>
      <c r="J13" s="15">
        <f t="shared" si="3"/>
        <v>111267</v>
      </c>
      <c r="K13" s="15">
        <f t="shared" si="3"/>
        <v>200230</v>
      </c>
      <c r="L13" s="13">
        <f t="shared" si="1"/>
        <v>1562582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1.218869649388463</v>
      </c>
      <c r="C18" s="22">
        <v>1.200129562548528</v>
      </c>
      <c r="D18" s="22">
        <v>1.077531504089764</v>
      </c>
      <c r="E18" s="22">
        <v>1.122597739621619</v>
      </c>
      <c r="F18" s="22">
        <v>1.204045763613623</v>
      </c>
      <c r="G18" s="22">
        <v>1.150773615678147</v>
      </c>
      <c r="H18" s="22">
        <v>1.055541722528776</v>
      </c>
      <c r="I18" s="22">
        <v>1.167412847511797</v>
      </c>
      <c r="J18" s="22">
        <v>1.278997578101362</v>
      </c>
      <c r="K18" s="22">
        <v>1.110667026671373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828919.2700000001</v>
      </c>
      <c r="C20" s="25">
        <f aca="true" t="shared" si="4" ref="C20:K20">SUM(C21:C29)</f>
        <v>561737.49</v>
      </c>
      <c r="D20" s="25">
        <f t="shared" si="4"/>
        <v>1812425.25</v>
      </c>
      <c r="E20" s="25">
        <f t="shared" si="4"/>
        <v>1474346.01</v>
      </c>
      <c r="F20" s="25">
        <f t="shared" si="4"/>
        <v>1505905.6300000001</v>
      </c>
      <c r="G20" s="25">
        <f t="shared" si="4"/>
        <v>906976.18</v>
      </c>
      <c r="H20" s="25">
        <f t="shared" si="4"/>
        <v>520903.74</v>
      </c>
      <c r="I20" s="25">
        <f t="shared" si="4"/>
        <v>640054</v>
      </c>
      <c r="J20" s="25">
        <f t="shared" si="4"/>
        <v>787174.3</v>
      </c>
      <c r="K20" s="25">
        <f t="shared" si="4"/>
        <v>992010.1399999999</v>
      </c>
      <c r="L20" s="25">
        <f>SUM(B20:K20)</f>
        <v>10030452.010000002</v>
      </c>
      <c r="M20"/>
    </row>
    <row r="21" spans="1:13" ht="17.25" customHeight="1">
      <c r="A21" s="26" t="s">
        <v>22</v>
      </c>
      <c r="B21" s="56">
        <f>ROUND((B15+B16)*B7,2)</f>
        <v>649002.15</v>
      </c>
      <c r="C21" s="56">
        <f aca="true" t="shared" si="5" ref="C21:K21">ROUND((C15+C16)*C7,2)</f>
        <v>453279.71</v>
      </c>
      <c r="D21" s="56">
        <f t="shared" si="5"/>
        <v>1611959.45</v>
      </c>
      <c r="E21" s="56">
        <f t="shared" si="5"/>
        <v>1274513.32</v>
      </c>
      <c r="F21" s="56">
        <f t="shared" si="5"/>
        <v>1198352.88</v>
      </c>
      <c r="G21" s="56">
        <f t="shared" si="5"/>
        <v>758038.14</v>
      </c>
      <c r="H21" s="56">
        <f t="shared" si="5"/>
        <v>472435.75</v>
      </c>
      <c r="I21" s="56">
        <f t="shared" si="5"/>
        <v>533298.97</v>
      </c>
      <c r="J21" s="56">
        <f t="shared" si="5"/>
        <v>594521.74</v>
      </c>
      <c r="K21" s="56">
        <f t="shared" si="5"/>
        <v>863809.69</v>
      </c>
      <c r="L21" s="33">
        <f aca="true" t="shared" si="6" ref="L21:L29">SUM(B21:K21)</f>
        <v>8409211.799999999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142046.87</v>
      </c>
      <c r="C22" s="33">
        <f t="shared" si="7"/>
        <v>90714.67</v>
      </c>
      <c r="D22" s="33">
        <f t="shared" si="7"/>
        <v>124977.64</v>
      </c>
      <c r="E22" s="33">
        <f t="shared" si="7"/>
        <v>156252.45</v>
      </c>
      <c r="F22" s="33">
        <f t="shared" si="7"/>
        <v>244518.83</v>
      </c>
      <c r="G22" s="33">
        <f t="shared" si="7"/>
        <v>114292.15</v>
      </c>
      <c r="H22" s="33">
        <f t="shared" si="7"/>
        <v>26239.9</v>
      </c>
      <c r="I22" s="33">
        <f t="shared" si="7"/>
        <v>89281.1</v>
      </c>
      <c r="J22" s="33">
        <f t="shared" si="7"/>
        <v>165870.13</v>
      </c>
      <c r="K22" s="33">
        <f t="shared" si="7"/>
        <v>95595.25</v>
      </c>
      <c r="L22" s="33">
        <f t="shared" si="6"/>
        <v>1249788.99</v>
      </c>
      <c r="M22"/>
    </row>
    <row r="23" spans="1:13" ht="17.25" customHeight="1">
      <c r="A23" s="27" t="s">
        <v>24</v>
      </c>
      <c r="B23" s="33">
        <v>2879.93</v>
      </c>
      <c r="C23" s="33">
        <v>15094.84</v>
      </c>
      <c r="D23" s="33">
        <v>69160.14</v>
      </c>
      <c r="E23" s="33">
        <v>37809.53</v>
      </c>
      <c r="F23" s="33">
        <v>57155.79</v>
      </c>
      <c r="G23" s="33">
        <v>33363.56</v>
      </c>
      <c r="H23" s="33">
        <v>19641.78</v>
      </c>
      <c r="I23" s="33">
        <v>14703.13</v>
      </c>
      <c r="J23" s="33">
        <v>21979.39</v>
      </c>
      <c r="K23" s="33">
        <v>27458.04</v>
      </c>
      <c r="L23" s="33">
        <f t="shared" si="6"/>
        <v>299246.13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661.23</v>
      </c>
      <c r="C26" s="33">
        <v>450.2</v>
      </c>
      <c r="D26" s="33">
        <v>1449.08</v>
      </c>
      <c r="E26" s="33">
        <v>1178.96</v>
      </c>
      <c r="F26" s="33">
        <v>1204.28</v>
      </c>
      <c r="G26" s="33">
        <v>725.95</v>
      </c>
      <c r="H26" s="33">
        <v>416.43</v>
      </c>
      <c r="I26" s="33">
        <v>512.1</v>
      </c>
      <c r="J26" s="33">
        <v>630.28</v>
      </c>
      <c r="K26" s="33">
        <v>793.48</v>
      </c>
      <c r="L26" s="33">
        <f t="shared" si="6"/>
        <v>8021.99</v>
      </c>
      <c r="M26" s="60"/>
    </row>
    <row r="27" spans="1:13" ht="17.25" customHeight="1">
      <c r="A27" s="27" t="s">
        <v>74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32009.54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32009.54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-128063.59</v>
      </c>
      <c r="C32" s="33">
        <f t="shared" si="8"/>
        <v>-21172.8</v>
      </c>
      <c r="D32" s="33">
        <f t="shared" si="8"/>
        <v>-67909.6</v>
      </c>
      <c r="E32" s="33">
        <f t="shared" si="8"/>
        <v>-52081.1899999999</v>
      </c>
      <c r="F32" s="33">
        <f t="shared" si="8"/>
        <v>-43608.4</v>
      </c>
      <c r="G32" s="33">
        <f t="shared" si="8"/>
        <v>-35244</v>
      </c>
      <c r="H32" s="33">
        <f t="shared" si="8"/>
        <v>-17542.8</v>
      </c>
      <c r="I32" s="33">
        <f t="shared" si="8"/>
        <v>-32224.86</v>
      </c>
      <c r="J32" s="33">
        <f t="shared" si="8"/>
        <v>-26285.6</v>
      </c>
      <c r="K32" s="33">
        <f t="shared" si="8"/>
        <v>-42451.2</v>
      </c>
      <c r="L32" s="33">
        <f aca="true" t="shared" si="9" ref="L32:L39">SUM(B32:K32)</f>
        <v>-466584.03999999986</v>
      </c>
      <c r="M32"/>
    </row>
    <row r="33" spans="1:13" ht="18.75" customHeight="1">
      <c r="A33" s="27" t="s">
        <v>28</v>
      </c>
      <c r="B33" s="33">
        <f>B34+B35+B36+B37</f>
        <v>-20350</v>
      </c>
      <c r="C33" s="33">
        <f aca="true" t="shared" si="10" ref="C33:K33">C34+C35+C36+C37</f>
        <v>-21172.8</v>
      </c>
      <c r="D33" s="33">
        <f t="shared" si="10"/>
        <v>-67909.6</v>
      </c>
      <c r="E33" s="33">
        <f t="shared" si="10"/>
        <v>-46120.8</v>
      </c>
      <c r="F33" s="33">
        <f t="shared" si="10"/>
        <v>-43608.4</v>
      </c>
      <c r="G33" s="33">
        <f t="shared" si="10"/>
        <v>-35244</v>
      </c>
      <c r="H33" s="33">
        <f t="shared" si="10"/>
        <v>-17542.8</v>
      </c>
      <c r="I33" s="33">
        <f t="shared" si="10"/>
        <v>-32224.86</v>
      </c>
      <c r="J33" s="33">
        <f t="shared" si="10"/>
        <v>-26285.6</v>
      </c>
      <c r="K33" s="33">
        <f t="shared" si="10"/>
        <v>-42451.2</v>
      </c>
      <c r="L33" s="33">
        <f t="shared" si="9"/>
        <v>-352910.06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-20350</v>
      </c>
      <c r="C34" s="33">
        <f t="shared" si="11"/>
        <v>-21172.8</v>
      </c>
      <c r="D34" s="33">
        <f t="shared" si="11"/>
        <v>-67909.6</v>
      </c>
      <c r="E34" s="33">
        <f t="shared" si="11"/>
        <v>-46120.8</v>
      </c>
      <c r="F34" s="33">
        <f t="shared" si="11"/>
        <v>-43608.4</v>
      </c>
      <c r="G34" s="33">
        <f t="shared" si="11"/>
        <v>-35244</v>
      </c>
      <c r="H34" s="33">
        <f t="shared" si="11"/>
        <v>-17542.8</v>
      </c>
      <c r="I34" s="33">
        <f t="shared" si="11"/>
        <v>-19302.8</v>
      </c>
      <c r="J34" s="33">
        <f t="shared" si="11"/>
        <v>-26285.6</v>
      </c>
      <c r="K34" s="33">
        <f t="shared" si="11"/>
        <v>-42451.2</v>
      </c>
      <c r="L34" s="33">
        <f t="shared" si="9"/>
        <v>-339988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-12922.06</v>
      </c>
      <c r="J37" s="17">
        <v>0</v>
      </c>
      <c r="K37" s="17">
        <v>0</v>
      </c>
      <c r="L37" s="33">
        <f t="shared" si="9"/>
        <v>-12922.06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-113673.9799999999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700855.6800000002</v>
      </c>
      <c r="C56" s="41">
        <f t="shared" si="16"/>
        <v>540564.69</v>
      </c>
      <c r="D56" s="41">
        <f t="shared" si="16"/>
        <v>1744515.65</v>
      </c>
      <c r="E56" s="41">
        <f t="shared" si="16"/>
        <v>1422264.82</v>
      </c>
      <c r="F56" s="41">
        <f t="shared" si="16"/>
        <v>1462297.2300000002</v>
      </c>
      <c r="G56" s="41">
        <f t="shared" si="16"/>
        <v>871732.18</v>
      </c>
      <c r="H56" s="41">
        <f t="shared" si="16"/>
        <v>503360.94</v>
      </c>
      <c r="I56" s="41">
        <f t="shared" si="16"/>
        <v>607829.14</v>
      </c>
      <c r="J56" s="41">
        <f t="shared" si="16"/>
        <v>760888.7000000001</v>
      </c>
      <c r="K56" s="41">
        <f t="shared" si="16"/>
        <v>949558.94</v>
      </c>
      <c r="L56" s="42">
        <f t="shared" si="14"/>
        <v>9563867.969999999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700855.68</v>
      </c>
      <c r="C62" s="41">
        <f aca="true" t="shared" si="18" ref="C62:J62">SUM(C63:C74)</f>
        <v>540564.69</v>
      </c>
      <c r="D62" s="41">
        <f t="shared" si="18"/>
        <v>1744515.650545513</v>
      </c>
      <c r="E62" s="41">
        <f t="shared" si="18"/>
        <v>1422264.8221220914</v>
      </c>
      <c r="F62" s="41">
        <f t="shared" si="18"/>
        <v>1462297.228461859</v>
      </c>
      <c r="G62" s="41">
        <f t="shared" si="18"/>
        <v>871732.181130499</v>
      </c>
      <c r="H62" s="41">
        <f t="shared" si="18"/>
        <v>503360.93532557925</v>
      </c>
      <c r="I62" s="41">
        <f>SUM(I63:I79)</f>
        <v>607829.139136517</v>
      </c>
      <c r="J62" s="41">
        <f t="shared" si="18"/>
        <v>760888.695587798</v>
      </c>
      <c r="K62" s="41">
        <f>SUM(K63:K76)</f>
        <v>949558.94</v>
      </c>
      <c r="L62" s="46">
        <f>SUM(B62:K62)</f>
        <v>9563867.962309858</v>
      </c>
      <c r="M62" s="40"/>
    </row>
    <row r="63" spans="1:13" ht="18.75" customHeight="1">
      <c r="A63" s="47" t="s">
        <v>46</v>
      </c>
      <c r="B63" s="48">
        <v>700855.68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700855.68</v>
      </c>
      <c r="M63"/>
    </row>
    <row r="64" spans="1:13" ht="18.75" customHeight="1">
      <c r="A64" s="47" t="s">
        <v>55</v>
      </c>
      <c r="B64" s="17">
        <v>0</v>
      </c>
      <c r="C64" s="48">
        <v>473426.56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473426.56</v>
      </c>
      <c r="M64"/>
    </row>
    <row r="65" spans="1:13" ht="18.75" customHeight="1">
      <c r="A65" s="47" t="s">
        <v>56</v>
      </c>
      <c r="B65" s="17">
        <v>0</v>
      </c>
      <c r="C65" s="48">
        <v>67138.13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67138.13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1744515.650545513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1744515.650545513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1422264.8221220914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1422264.8221220914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1462297.228461859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1462297.228461859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871732.181130499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871732.181130499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503360.93532557925</v>
      </c>
      <c r="I70" s="17">
        <v>0</v>
      </c>
      <c r="J70" s="17">
        <v>0</v>
      </c>
      <c r="K70" s="17">
        <v>0</v>
      </c>
      <c r="L70" s="46">
        <f t="shared" si="19"/>
        <v>503360.93532557925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607829.139136517</v>
      </c>
      <c r="J71" s="17">
        <v>0</v>
      </c>
      <c r="K71" s="17">
        <v>0</v>
      </c>
      <c r="L71" s="46">
        <f t="shared" si="19"/>
        <v>607829.139136517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760888.695587798</v>
      </c>
      <c r="K72" s="17">
        <v>0</v>
      </c>
      <c r="L72" s="46">
        <f t="shared" si="19"/>
        <v>760888.695587798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555017.2</v>
      </c>
      <c r="L73" s="46">
        <f t="shared" si="19"/>
        <v>555017.2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394541.74</v>
      </c>
      <c r="L74" s="46">
        <f t="shared" si="19"/>
        <v>394541.74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2023-10-03T19:41:20Z</dcterms:modified>
  <cp:category/>
  <cp:version/>
  <cp:contentType/>
  <cp:contentStatus/>
</cp:coreProperties>
</file>