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<sst xmlns="http://schemas.openxmlformats.org/spreadsheetml/2006/main" count="87" uniqueCount="86">
  <si>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</si>
  <si>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</si>
  <si>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</si>
  <si>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</si>
  <si>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</si>
  <si>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</si>
  <si>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</si>
  <si>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</si>
  <si>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</si>
  <si>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</si>
  <si>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</si>
  <si>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</si>
  <si>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</si>
  <si>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</si>
  <si>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</si>
  <si>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</si>
  <si>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</si>
  <si>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</si>
  <si>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</si>
  <si>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</si>
  <si>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</si>
  <si>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</si>
  <si>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</si>
  <si>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</si>
  <si>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</si>
  <si>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</si>
  <si>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</si>
  <si>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</si>
  <si>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</si>
  <si>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</si>
  <si>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</si>
  <si>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</si>
  <si>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</si>
  <si>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</si>
  <si>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</si>
  <si>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</si>
  <si>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</si>
  <si>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</si>
  <si>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</si>
  <si>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</si>
  <si>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</si>
  <si>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</si>
  <si>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</si>
  <si>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</si>
  <si>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</si>
  <si>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</si>
  <si>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</si>
  <si>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</si>
  <si>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</si>
  <si>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</si>
  <si>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</si>
  <si>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</si>
  <si>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</si>
  <si>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</si>
  <si>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</si>
  <si>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</si>
  <si>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</si>
  <si>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</si>
  <si>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</si>
  <si>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</si>
  <si>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</si>
  <si>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</si>
  <si>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</si>
  <si>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</si>
  <si>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</si>
  <si>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</si>
  <si>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</si>
  <si>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</si>
  <si>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</si>
  <si>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</si>
  <si>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</si>
  <si>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</si>
  <si>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</si>
  <si>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</si>
  <si>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</si>
  <si>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</si>
  <si>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</si>
  <si>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</si>
  <si>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</si>
  <si>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</si>
  <si>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</si>
  <si>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</si>
  <si>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</si>
  <si>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</si>
  <si>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25/09/23 - VENCIMENTO 02/10/23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</si>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</sst>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87487</v>
      </c>
      <c r="C7" s="10">
        <f aca="true" t="shared" si="0" ref="C7:K7">C8+C11</f>
        <v>104735</v>
      </c>
      <c r="D7" s="10">
        <f t="shared" si="0"/>
        <v>315640</v>
      </c>
      <c r="E7" s="10">
        <f t="shared" si="0"/>
        <v>248884</v>
      </c>
      <c r="F7" s="10">
        <f t="shared" si="0"/>
        <v>267364</v>
      </c>
      <c r="G7" s="10">
        <f t="shared" si="0"/>
        <v>149837</v>
      </c>
      <c r="H7" s="10">
        <f t="shared" si="0"/>
        <v>85639</v>
      </c>
      <c r="I7" s="10">
        <f t="shared" si="0"/>
        <v>115379</v>
      </c>
      <c r="J7" s="10">
        <f t="shared" si="0"/>
        <v>119774</v>
      </c>
      <c r="K7" s="10">
        <f t="shared" si="0"/>
        <v>211035</v>
      </c>
      <c r="L7" s="10">
        <f aca="true" t="shared" si="1" ref="L7:L13">SUM(B7:K7)</f>
        <v>1705774</v>
      </c>
      <c r="M7" s="11"/>
    </row>
    <row r="8" spans="1:13" ht="17.25" customHeight="1">
      <c r="A8" s="12" t="s">
        <v>82</v>
      </c>
      <c r="B8" s="13">
        <f>B9+B10</f>
        <v>4761</v>
      </c>
      <c r="C8" s="13">
        <f aca="true" t="shared" si="2" ref="C8:K8">C9+C10</f>
        <v>5030</v>
      </c>
      <c r="D8" s="13">
        <f t="shared" si="2"/>
        <v>15713</v>
      </c>
      <c r="E8" s="13">
        <f t="shared" si="2"/>
        <v>11071</v>
      </c>
      <c r="F8" s="13">
        <f t="shared" si="2"/>
        <v>10783</v>
      </c>
      <c r="G8" s="13">
        <f t="shared" si="2"/>
        <v>7934</v>
      </c>
      <c r="H8" s="13">
        <f t="shared" si="2"/>
        <v>4157</v>
      </c>
      <c r="I8" s="13">
        <f t="shared" si="2"/>
        <v>4287</v>
      </c>
      <c r="J8" s="13">
        <f t="shared" si="2"/>
        <v>5787</v>
      </c>
      <c r="K8" s="13">
        <f t="shared" si="2"/>
        <v>9652</v>
      </c>
      <c r="L8" s="13">
        <f t="shared" si="1"/>
        <v>79175</v>
      </c>
      <c r="M8"/>
    </row>
    <row r="9" spans="1:13" ht="17.25" customHeight="1">
      <c r="A9" s="14" t="s">
        <v>18</v>
      </c>
      <c r="B9" s="15">
        <v>4758</v>
      </c>
      <c r="C9" s="15">
        <v>5030</v>
      </c>
      <c r="D9" s="15">
        <v>15713</v>
      </c>
      <c r="E9" s="15">
        <v>11071</v>
      </c>
      <c r="F9" s="15">
        <v>10783</v>
      </c>
      <c r="G9" s="15">
        <v>7934</v>
      </c>
      <c r="H9" s="15">
        <v>4065</v>
      </c>
      <c r="I9" s="15">
        <v>4287</v>
      </c>
      <c r="J9" s="15">
        <v>5787</v>
      </c>
      <c r="K9" s="15">
        <v>9652</v>
      </c>
      <c r="L9" s="13">
        <f t="shared" si="1"/>
        <v>79080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92</v>
      </c>
      <c r="I10" s="15">
        <v>0</v>
      </c>
      <c r="J10" s="15">
        <v>0</v>
      </c>
      <c r="K10" s="15">
        <v>0</v>
      </c>
      <c r="L10" s="13">
        <f t="shared" si="1"/>
        <v>95</v>
      </c>
      <c r="M10"/>
    </row>
    <row r="11" spans="1:13" ht="17.25" customHeight="1">
      <c r="A11" s="12" t="s">
        <v>71</v>
      </c>
      <c r="B11" s="15">
        <v>82726</v>
      </c>
      <c r="C11" s="15">
        <v>99705</v>
      </c>
      <c r="D11" s="15">
        <v>299927</v>
      </c>
      <c r="E11" s="15">
        <v>237813</v>
      </c>
      <c r="F11" s="15">
        <v>256581</v>
      </c>
      <c r="G11" s="15">
        <v>141903</v>
      </c>
      <c r="H11" s="15">
        <v>81482</v>
      </c>
      <c r="I11" s="15">
        <v>111092</v>
      </c>
      <c r="J11" s="15">
        <v>113987</v>
      </c>
      <c r="K11" s="15">
        <v>201383</v>
      </c>
      <c r="L11" s="13">
        <f t="shared" si="1"/>
        <v>1626599</v>
      </c>
      <c r="M11" s="60"/>
    </row>
    <row r="12" spans="1:13" ht="17.25" customHeight="1">
      <c r="A12" s="14" t="s">
        <v>83</v>
      </c>
      <c r="B12" s="15">
        <v>8743</v>
      </c>
      <c r="C12" s="15">
        <v>6688</v>
      </c>
      <c r="D12" s="15">
        <v>24893</v>
      </c>
      <c r="E12" s="15">
        <v>21728</v>
      </c>
      <c r="F12" s="15">
        <v>19735</v>
      </c>
      <c r="G12" s="15">
        <v>12191</v>
      </c>
      <c r="H12" s="15">
        <v>6721</v>
      </c>
      <c r="I12" s="15">
        <v>6243</v>
      </c>
      <c r="J12" s="15">
        <v>7613</v>
      </c>
      <c r="K12" s="15">
        <v>12173</v>
      </c>
      <c r="L12" s="13">
        <f t="shared" si="1"/>
        <v>126728</v>
      </c>
      <c r="M12" s="60"/>
    </row>
    <row r="13" spans="1:13" ht="17.25" customHeight="1">
      <c r="A13" s="14" t="s">
        <v>72</v>
      </c>
      <c r="B13" s="15">
        <f>+B11-B12</f>
        <v>73983</v>
      </c>
      <c r="C13" s="15">
        <f aca="true" t="shared" si="3" ref="C13:K13">+C11-C12</f>
        <v>93017</v>
      </c>
      <c r="D13" s="15">
        <f t="shared" si="3"/>
        <v>275034</v>
      </c>
      <c r="E13" s="15">
        <f t="shared" si="3"/>
        <v>216085</v>
      </c>
      <c r="F13" s="15">
        <f t="shared" si="3"/>
        <v>236846</v>
      </c>
      <c r="G13" s="15">
        <f t="shared" si="3"/>
        <v>129712</v>
      </c>
      <c r="H13" s="15">
        <f t="shared" si="3"/>
        <v>74761</v>
      </c>
      <c r="I13" s="15">
        <f t="shared" si="3"/>
        <v>104849</v>
      </c>
      <c r="J13" s="15">
        <f t="shared" si="3"/>
        <v>106374</v>
      </c>
      <c r="K13" s="15">
        <f t="shared" si="3"/>
        <v>189210</v>
      </c>
      <c r="L13" s="13">
        <f t="shared" si="1"/>
        <v>1499871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1.237903646522566</v>
      </c>
      <c r="C18" s="22">
        <v>1.243684183493976</v>
      </c>
      <c r="D18" s="22">
        <v>1.114916916064094</v>
      </c>
      <c r="E18" s="22">
        <v>1.154233692868054</v>
      </c>
      <c r="F18" s="22">
        <v>1.223436525368365</v>
      </c>
      <c r="G18" s="22">
        <v>1.199085933786512</v>
      </c>
      <c r="H18" s="22">
        <v>1.089622145466148</v>
      </c>
      <c r="I18" s="22">
        <v>1.213869195642523</v>
      </c>
      <c r="J18" s="22">
        <v>1.332249875654105</v>
      </c>
      <c r="K18" s="22">
        <v>1.147256017891803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SUM(B21:B29)</f>
        <v>831597.3000000002</v>
      </c>
      <c r="C20" s="25">
        <f aca="true" t="shared" si="4" ref="C20:K20">SUM(C21:C29)</f>
        <v>554897.8900000001</v>
      </c>
      <c r="D20" s="25">
        <f t="shared" si="4"/>
        <v>1803236.58</v>
      </c>
      <c r="E20" s="25">
        <f t="shared" si="4"/>
        <v>1472278.38</v>
      </c>
      <c r="F20" s="25">
        <f t="shared" si="4"/>
        <v>1500797.1</v>
      </c>
      <c r="G20" s="25">
        <f t="shared" si="4"/>
        <v>902496.54</v>
      </c>
      <c r="H20" s="25">
        <f t="shared" si="4"/>
        <v>519202.02999999997</v>
      </c>
      <c r="I20" s="25">
        <f t="shared" si="4"/>
        <v>636065.7400000001</v>
      </c>
      <c r="J20" s="25">
        <f t="shared" si="4"/>
        <v>785508.58</v>
      </c>
      <c r="K20" s="25">
        <f t="shared" si="4"/>
        <v>972098.9399999998</v>
      </c>
      <c r="L20" s="25">
        <f>SUM(B20:K20)</f>
        <v>9978179.08</v>
      </c>
      <c r="M20"/>
    </row>
    <row r="21" spans="1:13" ht="17.25" customHeight="1">
      <c r="A21" s="26" t="s">
        <v>22</v>
      </c>
      <c r="B21" s="56">
        <f>ROUND((B15+B16)*B7,2)</f>
        <v>641008.5</v>
      </c>
      <c r="C21" s="56">
        <f aca="true" t="shared" si="5" ref="C21:K21">ROUND((C15+C16)*C7,2)</f>
        <v>432063.3</v>
      </c>
      <c r="D21" s="56">
        <f t="shared" si="5"/>
        <v>1549760.84</v>
      </c>
      <c r="E21" s="56">
        <f t="shared" si="5"/>
        <v>1237799.69</v>
      </c>
      <c r="F21" s="56">
        <f t="shared" si="5"/>
        <v>1174904.36</v>
      </c>
      <c r="G21" s="56">
        <f t="shared" si="5"/>
        <v>723997.4</v>
      </c>
      <c r="H21" s="56">
        <f t="shared" si="5"/>
        <v>455813.58</v>
      </c>
      <c r="I21" s="56">
        <f t="shared" si="5"/>
        <v>509155.99</v>
      </c>
      <c r="J21" s="56">
        <f t="shared" si="5"/>
        <v>569237.91</v>
      </c>
      <c r="K21" s="56">
        <f t="shared" si="5"/>
        <v>819026.84</v>
      </c>
      <c r="L21" s="33">
        <f aca="true" t="shared" si="6" ref="L21:L29">SUM(B21:K21)</f>
        <v>8112768.410000001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152498.26</v>
      </c>
      <c r="C22" s="33">
        <f t="shared" si="7"/>
        <v>105286.99</v>
      </c>
      <c r="D22" s="33">
        <f t="shared" si="7"/>
        <v>178093.74</v>
      </c>
      <c r="E22" s="33">
        <f t="shared" si="7"/>
        <v>190910.42</v>
      </c>
      <c r="F22" s="33">
        <f t="shared" si="7"/>
        <v>262516.55</v>
      </c>
      <c r="G22" s="33">
        <f t="shared" si="7"/>
        <v>144137.7</v>
      </c>
      <c r="H22" s="33">
        <f t="shared" si="7"/>
        <v>40850.99</v>
      </c>
      <c r="I22" s="33">
        <f t="shared" si="7"/>
        <v>108892.78</v>
      </c>
      <c r="J22" s="33">
        <f t="shared" si="7"/>
        <v>189129.22</v>
      </c>
      <c r="K22" s="33">
        <f t="shared" si="7"/>
        <v>120606.63</v>
      </c>
      <c r="L22" s="33">
        <f t="shared" si="6"/>
        <v>1492923.2799999998</v>
      </c>
      <c r="M22"/>
    </row>
    <row r="23" spans="1:13" ht="17.25" customHeight="1">
      <c r="A23" s="27" t="s">
        <v>24</v>
      </c>
      <c r="B23" s="33">
        <v>2944.16</v>
      </c>
      <c r="C23" s="33">
        <v>14902.14</v>
      </c>
      <c r="D23" s="33">
        <v>69051.17</v>
      </c>
      <c r="E23" s="33">
        <v>37791.93</v>
      </c>
      <c r="F23" s="33">
        <v>57492.43</v>
      </c>
      <c r="G23" s="33">
        <v>33079.11</v>
      </c>
      <c r="H23" s="33">
        <v>19948.33</v>
      </c>
      <c r="I23" s="33">
        <v>15246.17</v>
      </c>
      <c r="J23" s="33">
        <v>22335.6</v>
      </c>
      <c r="K23" s="33">
        <v>27329.57</v>
      </c>
      <c r="L23" s="33">
        <f t="shared" si="6"/>
        <v>300120.61000000004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669.67</v>
      </c>
      <c r="C26" s="33">
        <v>447.39</v>
      </c>
      <c r="D26" s="33">
        <v>1451.89</v>
      </c>
      <c r="E26" s="33">
        <v>1184.59</v>
      </c>
      <c r="F26" s="33">
        <v>1209.91</v>
      </c>
      <c r="G26" s="33">
        <v>725.95</v>
      </c>
      <c r="H26" s="33">
        <v>419.25</v>
      </c>
      <c r="I26" s="33">
        <v>512.1</v>
      </c>
      <c r="J26" s="33">
        <v>633.09</v>
      </c>
      <c r="K26" s="33">
        <v>782.22</v>
      </c>
      <c r="L26" s="33">
        <f t="shared" si="6"/>
        <v>8036.06</v>
      </c>
      <c r="M26" s="60"/>
    </row>
    <row r="27" spans="1:13" ht="17.25" customHeight="1">
      <c r="A27" s="27" t="s">
        <v>75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32157.16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32157.16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-128648.79</v>
      </c>
      <c r="C32" s="33">
        <f t="shared" si="8"/>
        <v>-22132</v>
      </c>
      <c r="D32" s="33">
        <f t="shared" si="8"/>
        <v>-69137.2</v>
      </c>
      <c r="E32" s="33">
        <f t="shared" si="8"/>
        <v>-54672.7899999999</v>
      </c>
      <c r="F32" s="33">
        <f t="shared" si="8"/>
        <v>-47445.2</v>
      </c>
      <c r="G32" s="33">
        <f t="shared" si="8"/>
        <v>-34909.6</v>
      </c>
      <c r="H32" s="33">
        <f t="shared" si="8"/>
        <v>-17886</v>
      </c>
      <c r="I32" s="33">
        <f t="shared" si="8"/>
        <v>-24719.699999999997</v>
      </c>
      <c r="J32" s="33">
        <f t="shared" si="8"/>
        <v>-25462.8</v>
      </c>
      <c r="K32" s="33">
        <f t="shared" si="8"/>
        <v>-42468.8</v>
      </c>
      <c r="L32" s="33">
        <f aca="true" t="shared" si="9" ref="L32:L39">SUM(B32:K32)</f>
        <v>-467482.8799999999</v>
      </c>
      <c r="M32"/>
    </row>
    <row r="33" spans="1:13" ht="18.75" customHeight="1">
      <c r="A33" s="27" t="s">
        <v>28</v>
      </c>
      <c r="B33" s="33">
        <f>B34+B35+B36+B37</f>
        <v>-20935.2</v>
      </c>
      <c r="C33" s="33">
        <f aca="true" t="shared" si="10" ref="C33:K33">C34+C35+C36+C37</f>
        <v>-22132</v>
      </c>
      <c r="D33" s="33">
        <f t="shared" si="10"/>
        <v>-69137.2</v>
      </c>
      <c r="E33" s="33">
        <f t="shared" si="10"/>
        <v>-48712.4</v>
      </c>
      <c r="F33" s="33">
        <f t="shared" si="10"/>
        <v>-47445.2</v>
      </c>
      <c r="G33" s="33">
        <f t="shared" si="10"/>
        <v>-34909.6</v>
      </c>
      <c r="H33" s="33">
        <f t="shared" si="10"/>
        <v>-17886</v>
      </c>
      <c r="I33" s="33">
        <f t="shared" si="10"/>
        <v>-24719.699999999997</v>
      </c>
      <c r="J33" s="33">
        <f t="shared" si="10"/>
        <v>-25462.8</v>
      </c>
      <c r="K33" s="33">
        <f t="shared" si="10"/>
        <v>-42468.8</v>
      </c>
      <c r="L33" s="33">
        <f t="shared" si="9"/>
        <v>-353808.89999999997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-20935.2</v>
      </c>
      <c r="C34" s="33">
        <f t="shared" si="11"/>
        <v>-22132</v>
      </c>
      <c r="D34" s="33">
        <f t="shared" si="11"/>
        <v>-69137.2</v>
      </c>
      <c r="E34" s="33">
        <f t="shared" si="11"/>
        <v>-48712.4</v>
      </c>
      <c r="F34" s="33">
        <f t="shared" si="11"/>
        <v>-47445.2</v>
      </c>
      <c r="G34" s="33">
        <f t="shared" si="11"/>
        <v>-34909.6</v>
      </c>
      <c r="H34" s="33">
        <f t="shared" si="11"/>
        <v>-17886</v>
      </c>
      <c r="I34" s="33">
        <f t="shared" si="11"/>
        <v>-18862.8</v>
      </c>
      <c r="J34" s="33">
        <f t="shared" si="11"/>
        <v>-25462.8</v>
      </c>
      <c r="K34" s="33">
        <f t="shared" si="11"/>
        <v>-42468.8</v>
      </c>
      <c r="L34" s="33">
        <f t="shared" si="9"/>
        <v>-347952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-5856.9</v>
      </c>
      <c r="J37" s="17">
        <v>0</v>
      </c>
      <c r="K37" s="17">
        <v>0</v>
      </c>
      <c r="L37" s="33">
        <f t="shared" si="9"/>
        <v>-5856.9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-113673.9799999999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70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77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79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702948.5100000001</v>
      </c>
      <c r="C56" s="41">
        <f t="shared" si="16"/>
        <v>532765.8900000001</v>
      </c>
      <c r="D56" s="41">
        <f t="shared" si="16"/>
        <v>1734099.3800000001</v>
      </c>
      <c r="E56" s="41">
        <f t="shared" si="16"/>
        <v>1417605.59</v>
      </c>
      <c r="F56" s="41">
        <f t="shared" si="16"/>
        <v>1453351.9000000001</v>
      </c>
      <c r="G56" s="41">
        <f t="shared" si="16"/>
        <v>867586.9400000001</v>
      </c>
      <c r="H56" s="41">
        <f t="shared" si="16"/>
        <v>501316.02999999997</v>
      </c>
      <c r="I56" s="41">
        <f t="shared" si="16"/>
        <v>611346.0400000002</v>
      </c>
      <c r="J56" s="41">
        <f t="shared" si="16"/>
        <v>760045.7799999999</v>
      </c>
      <c r="K56" s="41">
        <f t="shared" si="16"/>
        <v>929630.1399999998</v>
      </c>
      <c r="L56" s="42">
        <f t="shared" si="14"/>
        <v>9510696.200000001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702948.51</v>
      </c>
      <c r="C62" s="41">
        <f aca="true" t="shared" si="18" ref="C62:J62">SUM(C63:C74)</f>
        <v>532765.9</v>
      </c>
      <c r="D62" s="41">
        <f t="shared" si="18"/>
        <v>1734099.37627037</v>
      </c>
      <c r="E62" s="41">
        <f t="shared" si="18"/>
        <v>1417605.587135395</v>
      </c>
      <c r="F62" s="41">
        <f t="shared" si="18"/>
        <v>1453351.89775822</v>
      </c>
      <c r="G62" s="41">
        <f t="shared" si="18"/>
        <v>867586.938375372</v>
      </c>
      <c r="H62" s="41">
        <f t="shared" si="18"/>
        <v>501316.03094205447</v>
      </c>
      <c r="I62" s="41">
        <f>SUM(I63:I79)</f>
        <v>611346.0420162221</v>
      </c>
      <c r="J62" s="41">
        <f t="shared" si="18"/>
        <v>760045.784784304</v>
      </c>
      <c r="K62" s="41">
        <f>SUM(K63:K76)</f>
        <v>929630.1499999999</v>
      </c>
      <c r="L62" s="46">
        <f>SUM(B62:K62)</f>
        <v>9510696.21728194</v>
      </c>
      <c r="M62" s="40"/>
    </row>
    <row r="63" spans="1:13" ht="18.75" customHeight="1">
      <c r="A63" s="47" t="s">
        <v>46</v>
      </c>
      <c r="B63" s="48">
        <v>702948.51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702948.51</v>
      </c>
      <c r="M63"/>
    </row>
    <row r="64" spans="1:13" ht="18.75" customHeight="1">
      <c r="A64" s="47" t="s">
        <v>55</v>
      </c>
      <c r="B64" s="17">
        <v>0</v>
      </c>
      <c r="C64" s="48">
        <v>466489.82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466489.82</v>
      </c>
      <c r="M64"/>
    </row>
    <row r="65" spans="1:13" ht="18.75" customHeight="1">
      <c r="A65" s="47" t="s">
        <v>56</v>
      </c>
      <c r="B65" s="17">
        <v>0</v>
      </c>
      <c r="C65" s="48">
        <v>66276.08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66276.08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1734099.37627037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1734099.37627037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1417605.587135395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1417605.587135395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1453351.89775822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1453351.89775822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867586.938375372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867586.938375372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501316.03094205447</v>
      </c>
      <c r="I70" s="17">
        <v>0</v>
      </c>
      <c r="J70" s="17">
        <v>0</v>
      </c>
      <c r="K70" s="17">
        <v>0</v>
      </c>
      <c r="L70" s="46">
        <f t="shared" si="19"/>
        <v>501316.03094205447</v>
      </c>
    </row>
    <row r="71" spans="1:12" ht="18.75" customHeight="1">
      <c r="A71" s="47" t="s">
        <v>80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611346.0420162221</v>
      </c>
      <c r="J71" s="17">
        <v>0</v>
      </c>
      <c r="K71" s="17">
        <v>0</v>
      </c>
      <c r="L71" s="46">
        <f t="shared" si="19"/>
        <v>611346.0420162221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760045.784784304</v>
      </c>
      <c r="K72" s="17">
        <v>0</v>
      </c>
      <c r="L72" s="46">
        <f t="shared" si="19"/>
        <v>760045.784784304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542067.34</v>
      </c>
      <c r="L73" s="46">
        <f t="shared" si="19"/>
        <v>542067.34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387562.81</v>
      </c>
      <c r="L74" s="46">
        <f t="shared" si="19"/>
        <v>387562.81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81</v>
      </c>
      <c r="H77"/>
      <c r="I77"/>
      <c r="J77"/>
      <c r="K77">
        <v>271191.5</v>
      </c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2023-10-01T16:28:27Z</dcterms:modified>
  <cp:category/>
  <cp:version/>
  <cp:contentType/>
  <cp:contentStatus/>
</cp:coreProperties>
</file>