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<sst xmlns="http://schemas.openxmlformats.org/spreadsheetml/2006/main" count="86" uniqueCount="85">
  <si>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</si>
  <si>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</si>
  <si>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</si>
  <si>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</si>
  <si>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</si>
  <si>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</si>
  <si>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</si>
  <si>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</si>
  <si>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</si>
  <si>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</si>
  <si>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</si>
  <si>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</si>
  <si>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</si>
  <si>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</si>
  <si>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</si>
  <si>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</si>
  <si>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</si>
  <si>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</si>
  <si>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</si>
  <si>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</si>
  <si>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</si>
  <si>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</si>
  <si>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</si>
  <si>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</si>
  <si>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</si>
  <si>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</si>
  <si>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</si>
  <si>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</si>
  <si>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</si>
  <si>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</si>
  <si>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</si>
  <si>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</si>
  <si>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</si>
  <si>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</si>
  <si>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</si>
  <si>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</si>
  <si>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</si>
  <si>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</si>
  <si>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</si>
  <si>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</si>
  <si>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</si>
  <si>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</si>
  <si>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</si>
  <si>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</si>
  <si>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</si>
  <si>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</si>
  <si>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</si>
  <si>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</si>
  <si>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</si>
  <si>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</si>
  <si>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</si>
  <si>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</si>
  <si>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</si>
  <si>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</si>
  <si>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</si>
  <si>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</si>
  <si>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</si>
  <si>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</si>
  <si>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</si>
  <si>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</si>
  <si>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</si>
  <si>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</si>
  <si>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</si>
  <si>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</si>
  <si>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</si>
  <si>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</si>
  <si>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</si>
  <si>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</si>
  <si>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</si>
  <si>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</si>
  <si>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</si>
  <si>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</si>
  <si>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</si>
  <si>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</si>
  <si>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</si>
  <si>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</si>
  <si>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</si>
  <si>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</si>
  <si>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</si>
  <si>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</si>
  <si>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</si>
  <si>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</si>
  <si>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</si>
  <si>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18/09/23 - VENCIMENTO 25/09/23</t>
  </si>
  <si>
    <t>5.2.11.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</si>
</sst>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88637</v>
      </c>
      <c r="C7" s="10">
        <f aca="true" t="shared" si="0" ref="C7:K7">C8+C11</f>
        <v>107423</v>
      </c>
      <c r="D7" s="10">
        <f t="shared" si="0"/>
        <v>322916</v>
      </c>
      <c r="E7" s="10">
        <f t="shared" si="0"/>
        <v>252845</v>
      </c>
      <c r="F7" s="10">
        <f t="shared" si="0"/>
        <v>263796</v>
      </c>
      <c r="G7" s="10">
        <f t="shared" si="0"/>
        <v>151307</v>
      </c>
      <c r="H7" s="10">
        <f t="shared" si="0"/>
        <v>86952</v>
      </c>
      <c r="I7" s="10">
        <f t="shared" si="0"/>
        <v>115116</v>
      </c>
      <c r="J7" s="10">
        <f t="shared" si="0"/>
        <v>122315</v>
      </c>
      <c r="K7" s="10">
        <f t="shared" si="0"/>
        <v>215129</v>
      </c>
      <c r="L7" s="10">
        <f aca="true" t="shared" si="1" ref="L7:L13">SUM(B7:K7)</f>
        <v>1726436</v>
      </c>
      <c r="M7" s="11"/>
    </row>
    <row r="8" spans="1:13" ht="17.25" customHeight="1">
      <c r="A8" s="12" t="s">
        <v>81</v>
      </c>
      <c r="B8" s="13">
        <f>B9+B10</f>
        <v>4734</v>
      </c>
      <c r="C8" s="13">
        <f aca="true" t="shared" si="2" ref="C8:K8">C9+C10</f>
        <v>4912</v>
      </c>
      <c r="D8" s="13">
        <f t="shared" si="2"/>
        <v>15458</v>
      </c>
      <c r="E8" s="13">
        <f t="shared" si="2"/>
        <v>10558</v>
      </c>
      <c r="F8" s="13">
        <f t="shared" si="2"/>
        <v>10338</v>
      </c>
      <c r="G8" s="13">
        <f t="shared" si="2"/>
        <v>7779</v>
      </c>
      <c r="H8" s="13">
        <f t="shared" si="2"/>
        <v>4076</v>
      </c>
      <c r="I8" s="13">
        <f t="shared" si="2"/>
        <v>4310</v>
      </c>
      <c r="J8" s="13">
        <f t="shared" si="2"/>
        <v>5828</v>
      </c>
      <c r="K8" s="13">
        <f t="shared" si="2"/>
        <v>9603</v>
      </c>
      <c r="L8" s="13">
        <f t="shared" si="1"/>
        <v>77596</v>
      </c>
      <c r="M8"/>
    </row>
    <row r="9" spans="1:13" ht="17.25" customHeight="1">
      <c r="A9" s="14" t="s">
        <v>18</v>
      </c>
      <c r="B9" s="15">
        <v>4733</v>
      </c>
      <c r="C9" s="15">
        <v>4912</v>
      </c>
      <c r="D9" s="15">
        <v>15458</v>
      </c>
      <c r="E9" s="15">
        <v>10558</v>
      </c>
      <c r="F9" s="15">
        <v>10338</v>
      </c>
      <c r="G9" s="15">
        <v>7779</v>
      </c>
      <c r="H9" s="15">
        <v>4015</v>
      </c>
      <c r="I9" s="15">
        <v>4310</v>
      </c>
      <c r="J9" s="15">
        <v>5828</v>
      </c>
      <c r="K9" s="15">
        <v>9603</v>
      </c>
      <c r="L9" s="13">
        <f t="shared" si="1"/>
        <v>77534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61</v>
      </c>
      <c r="I10" s="15">
        <v>0</v>
      </c>
      <c r="J10" s="15">
        <v>0</v>
      </c>
      <c r="K10" s="15">
        <v>0</v>
      </c>
      <c r="L10" s="13">
        <f t="shared" si="1"/>
        <v>62</v>
      </c>
      <c r="M10"/>
    </row>
    <row r="11" spans="1:13" ht="17.25" customHeight="1">
      <c r="A11" s="12" t="s">
        <v>70</v>
      </c>
      <c r="B11" s="15">
        <v>83903</v>
      </c>
      <c r="C11" s="15">
        <v>102511</v>
      </c>
      <c r="D11" s="15">
        <v>307458</v>
      </c>
      <c r="E11" s="15">
        <v>242287</v>
      </c>
      <c r="F11" s="15">
        <v>253458</v>
      </c>
      <c r="G11" s="15">
        <v>143528</v>
      </c>
      <c r="H11" s="15">
        <v>82876</v>
      </c>
      <c r="I11" s="15">
        <v>110806</v>
      </c>
      <c r="J11" s="15">
        <v>116487</v>
      </c>
      <c r="K11" s="15">
        <v>205526</v>
      </c>
      <c r="L11" s="13">
        <f t="shared" si="1"/>
        <v>1648840</v>
      </c>
      <c r="M11" s="60"/>
    </row>
    <row r="12" spans="1:13" ht="17.25" customHeight="1">
      <c r="A12" s="14" t="s">
        <v>82</v>
      </c>
      <c r="B12" s="15">
        <v>9146</v>
      </c>
      <c r="C12" s="15">
        <v>7053</v>
      </c>
      <c r="D12" s="15">
        <v>25738</v>
      </c>
      <c r="E12" s="15">
        <v>21769</v>
      </c>
      <c r="F12" s="15">
        <v>19343</v>
      </c>
      <c r="G12" s="15">
        <v>12155</v>
      </c>
      <c r="H12" s="15">
        <v>6978</v>
      </c>
      <c r="I12" s="15">
        <v>6203</v>
      </c>
      <c r="J12" s="15">
        <v>7871</v>
      </c>
      <c r="K12" s="15">
        <v>12564</v>
      </c>
      <c r="L12" s="13">
        <f t="shared" si="1"/>
        <v>128820</v>
      </c>
      <c r="M12" s="60"/>
    </row>
    <row r="13" spans="1:13" ht="17.25" customHeight="1">
      <c r="A13" s="14" t="s">
        <v>71</v>
      </c>
      <c r="B13" s="15">
        <f>+B11-B12</f>
        <v>74757</v>
      </c>
      <c r="C13" s="15">
        <f aca="true" t="shared" si="3" ref="C13:K13">+C11-C12</f>
        <v>95458</v>
      </c>
      <c r="D13" s="15">
        <f t="shared" si="3"/>
        <v>281720</v>
      </c>
      <c r="E13" s="15">
        <f t="shared" si="3"/>
        <v>220518</v>
      </c>
      <c r="F13" s="15">
        <f t="shared" si="3"/>
        <v>234115</v>
      </c>
      <c r="G13" s="15">
        <f t="shared" si="3"/>
        <v>131373</v>
      </c>
      <c r="H13" s="15">
        <f t="shared" si="3"/>
        <v>75898</v>
      </c>
      <c r="I13" s="15">
        <f t="shared" si="3"/>
        <v>104603</v>
      </c>
      <c r="J13" s="15">
        <f t="shared" si="3"/>
        <v>108616</v>
      </c>
      <c r="K13" s="15">
        <f t="shared" si="3"/>
        <v>192962</v>
      </c>
      <c r="L13" s="13">
        <f t="shared" si="1"/>
        <v>1520020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1.267890901118592</v>
      </c>
      <c r="C18" s="22">
        <v>1.215127266930961</v>
      </c>
      <c r="D18" s="22">
        <v>1.088796727501853</v>
      </c>
      <c r="E18" s="22">
        <v>1.135202025099179</v>
      </c>
      <c r="F18" s="22">
        <v>1.238370489844279</v>
      </c>
      <c r="G18" s="22">
        <v>1.193418628323087</v>
      </c>
      <c r="H18" s="22">
        <v>1.07908417434741</v>
      </c>
      <c r="I18" s="22">
        <v>1.208159096351489</v>
      </c>
      <c r="J18" s="22">
        <v>1.285048530712807</v>
      </c>
      <c r="K18" s="22">
        <v>1.130361560607109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829214.39</v>
      </c>
      <c r="C20" s="25">
        <f aca="true" t="shared" si="4" ref="C20:K20">SUM(C21:C28)</f>
        <v>556678.94</v>
      </c>
      <c r="D20" s="25">
        <f t="shared" si="4"/>
        <v>1801796.6900000002</v>
      </c>
      <c r="E20" s="25">
        <f t="shared" si="4"/>
        <v>1471408.01</v>
      </c>
      <c r="F20" s="25">
        <f t="shared" si="4"/>
        <v>1498380.79</v>
      </c>
      <c r="G20" s="25">
        <f t="shared" si="4"/>
        <v>906938.3400000001</v>
      </c>
      <c r="H20" s="25">
        <f t="shared" si="4"/>
        <v>521920.62</v>
      </c>
      <c r="I20" s="25">
        <f t="shared" si="4"/>
        <v>631373.8900000001</v>
      </c>
      <c r="J20" s="25">
        <f t="shared" si="4"/>
        <v>774120.8900000001</v>
      </c>
      <c r="K20" s="25">
        <f t="shared" si="4"/>
        <v>976004.11</v>
      </c>
      <c r="L20" s="25">
        <f>SUM(B20:K20)</f>
        <v>9967836.67</v>
      </c>
      <c r="M20"/>
    </row>
    <row r="21" spans="1:13" ht="17.25" customHeight="1">
      <c r="A21" s="26" t="s">
        <v>22</v>
      </c>
      <c r="B21" s="56">
        <f>ROUND((B15+B16)*B7,2)</f>
        <v>649434.44</v>
      </c>
      <c r="C21" s="56">
        <f aca="true" t="shared" si="5" ref="C21:K21">ROUND((C15+C16)*C7,2)</f>
        <v>443152.1</v>
      </c>
      <c r="D21" s="56">
        <f t="shared" si="5"/>
        <v>1585485.27</v>
      </c>
      <c r="E21" s="56">
        <f t="shared" si="5"/>
        <v>1257499.32</v>
      </c>
      <c r="F21" s="56">
        <f t="shared" si="5"/>
        <v>1159225.14</v>
      </c>
      <c r="G21" s="56">
        <f t="shared" si="5"/>
        <v>731100.29</v>
      </c>
      <c r="H21" s="56">
        <f t="shared" si="5"/>
        <v>462802.02</v>
      </c>
      <c r="I21" s="56">
        <f t="shared" si="5"/>
        <v>507995.4</v>
      </c>
      <c r="J21" s="56">
        <f t="shared" si="5"/>
        <v>581314.27</v>
      </c>
      <c r="K21" s="56">
        <f t="shared" si="5"/>
        <v>834915.65</v>
      </c>
      <c r="L21" s="33">
        <f aca="true" t="shared" si="6" ref="L21:L28">SUM(B21:K21)</f>
        <v>8212923.9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173977.58</v>
      </c>
      <c r="C22" s="33">
        <f t="shared" si="7"/>
        <v>95334.1</v>
      </c>
      <c r="D22" s="33">
        <f t="shared" si="7"/>
        <v>140785.9</v>
      </c>
      <c r="E22" s="33">
        <f t="shared" si="7"/>
        <v>170016.45</v>
      </c>
      <c r="F22" s="33">
        <f t="shared" si="7"/>
        <v>276325.06</v>
      </c>
      <c r="G22" s="33">
        <f t="shared" si="7"/>
        <v>141408.42</v>
      </c>
      <c r="H22" s="33">
        <f t="shared" si="7"/>
        <v>36600.32</v>
      </c>
      <c r="I22" s="33">
        <f t="shared" si="7"/>
        <v>105743.86</v>
      </c>
      <c r="J22" s="33">
        <f t="shared" si="7"/>
        <v>165702.78</v>
      </c>
      <c r="K22" s="33">
        <f t="shared" si="7"/>
        <v>108840.91</v>
      </c>
      <c r="L22" s="33">
        <f t="shared" si="6"/>
        <v>1414735.3800000001</v>
      </c>
      <c r="M22"/>
    </row>
    <row r="23" spans="1:13" ht="17.25" customHeight="1">
      <c r="A23" s="27" t="s">
        <v>24</v>
      </c>
      <c r="B23" s="33">
        <v>2813.15</v>
      </c>
      <c r="C23" s="33">
        <v>15544.47</v>
      </c>
      <c r="D23" s="33">
        <v>69191.87</v>
      </c>
      <c r="E23" s="33">
        <v>38113.09</v>
      </c>
      <c r="F23" s="33">
        <v>56946.83</v>
      </c>
      <c r="G23" s="33">
        <v>33141.68</v>
      </c>
      <c r="H23" s="33">
        <v>19926.34</v>
      </c>
      <c r="I23" s="33">
        <v>14866.64</v>
      </c>
      <c r="J23" s="33">
        <v>22306.43</v>
      </c>
      <c r="K23" s="33">
        <v>27106.02</v>
      </c>
      <c r="L23" s="33">
        <f t="shared" si="6"/>
        <v>299956.51999999996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669.67</v>
      </c>
      <c r="C26" s="33">
        <v>450.2</v>
      </c>
      <c r="D26" s="33">
        <v>1454.71</v>
      </c>
      <c r="E26" s="33">
        <v>1187.4</v>
      </c>
      <c r="F26" s="33">
        <v>1209.91</v>
      </c>
      <c r="G26" s="33">
        <v>731.57</v>
      </c>
      <c r="H26" s="33">
        <v>422.06</v>
      </c>
      <c r="I26" s="33">
        <v>509.29</v>
      </c>
      <c r="J26" s="33">
        <v>624.65</v>
      </c>
      <c r="K26" s="33">
        <v>787.85</v>
      </c>
      <c r="L26" s="33">
        <f t="shared" si="6"/>
        <v>8047.31</v>
      </c>
      <c r="M26" s="60"/>
    </row>
    <row r="27" spans="1:13" ht="17.25" customHeight="1">
      <c r="A27" s="27" t="s">
        <v>74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-136830.93</v>
      </c>
      <c r="C31" s="33">
        <f t="shared" si="8"/>
        <v>-21612.8</v>
      </c>
      <c r="D31" s="33">
        <f t="shared" si="8"/>
        <v>-68015.2</v>
      </c>
      <c r="E31" s="33">
        <f t="shared" si="8"/>
        <v>-52415.589999999895</v>
      </c>
      <c r="F31" s="33">
        <f t="shared" si="8"/>
        <v>-45487.2</v>
      </c>
      <c r="G31" s="33">
        <f t="shared" si="8"/>
        <v>-34227.6</v>
      </c>
      <c r="H31" s="33">
        <f t="shared" si="8"/>
        <v>-17666</v>
      </c>
      <c r="I31" s="33">
        <f t="shared" si="8"/>
        <v>-26185.6</v>
      </c>
      <c r="J31" s="33">
        <f t="shared" si="8"/>
        <v>-25643.2</v>
      </c>
      <c r="K31" s="33">
        <f t="shared" si="8"/>
        <v>-42253.2</v>
      </c>
      <c r="L31" s="33">
        <f aca="true" t="shared" si="9" ref="L31:L38">SUM(B31:K31)</f>
        <v>-470337.3199999999</v>
      </c>
      <c r="M31"/>
    </row>
    <row r="32" spans="1:13" ht="18.75" customHeight="1">
      <c r="A32" s="27" t="s">
        <v>28</v>
      </c>
      <c r="B32" s="33">
        <f>B33+B34+B35+B36</f>
        <v>-20825.2</v>
      </c>
      <c r="C32" s="33">
        <f aca="true" t="shared" si="10" ref="C32:K32">C33+C34+C35+C36</f>
        <v>-21612.8</v>
      </c>
      <c r="D32" s="33">
        <f t="shared" si="10"/>
        <v>-68015.2</v>
      </c>
      <c r="E32" s="33">
        <f t="shared" si="10"/>
        <v>-46455.2</v>
      </c>
      <c r="F32" s="33">
        <f t="shared" si="10"/>
        <v>-45487.2</v>
      </c>
      <c r="G32" s="33">
        <f t="shared" si="10"/>
        <v>-34227.6</v>
      </c>
      <c r="H32" s="33">
        <f t="shared" si="10"/>
        <v>-17666</v>
      </c>
      <c r="I32" s="33">
        <f t="shared" si="10"/>
        <v>-26185.6</v>
      </c>
      <c r="J32" s="33">
        <f t="shared" si="10"/>
        <v>-25643.2</v>
      </c>
      <c r="K32" s="33">
        <f t="shared" si="10"/>
        <v>-42253.2</v>
      </c>
      <c r="L32" s="33">
        <f t="shared" si="9"/>
        <v>-348371.2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-20825.2</v>
      </c>
      <c r="C33" s="33">
        <f t="shared" si="11"/>
        <v>-21612.8</v>
      </c>
      <c r="D33" s="33">
        <f t="shared" si="11"/>
        <v>-68015.2</v>
      </c>
      <c r="E33" s="33">
        <f t="shared" si="11"/>
        <v>-46455.2</v>
      </c>
      <c r="F33" s="33">
        <f t="shared" si="11"/>
        <v>-45487.2</v>
      </c>
      <c r="G33" s="33">
        <f t="shared" si="11"/>
        <v>-34227.6</v>
      </c>
      <c r="H33" s="33">
        <f t="shared" si="11"/>
        <v>-17666</v>
      </c>
      <c r="I33" s="33">
        <f t="shared" si="11"/>
        <v>-18964</v>
      </c>
      <c r="J33" s="33">
        <f t="shared" si="11"/>
        <v>-25643.2</v>
      </c>
      <c r="K33" s="33">
        <f t="shared" si="11"/>
        <v>-42253.2</v>
      </c>
      <c r="L33" s="33">
        <f t="shared" si="9"/>
        <v>-341149.6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-7221.6</v>
      </c>
      <c r="J36" s="17">
        <v>0</v>
      </c>
      <c r="K36" s="17">
        <v>0</v>
      </c>
      <c r="L36" s="33">
        <f t="shared" si="9"/>
        <v>-7221.6</v>
      </c>
      <c r="M36"/>
    </row>
    <row r="37" spans="1:13" s="36" customFormat="1" ht="18.75" customHeight="1">
      <c r="A37" s="27" t="s">
        <v>32</v>
      </c>
      <c r="B37" s="38">
        <f>SUM(B38:B49)</f>
        <v>-116005.73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-5960.389999999898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-121966.1199999999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84</v>
      </c>
      <c r="B48" s="17">
        <v>-8292.14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-8292.14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692383.46</v>
      </c>
      <c r="C55" s="41">
        <f t="shared" si="16"/>
        <v>535066.1399999999</v>
      </c>
      <c r="D55" s="41">
        <f t="shared" si="16"/>
        <v>1733781.4900000002</v>
      </c>
      <c r="E55" s="41">
        <f t="shared" si="16"/>
        <v>1418992.4200000002</v>
      </c>
      <c r="F55" s="41">
        <f t="shared" si="16"/>
        <v>1452893.59</v>
      </c>
      <c r="G55" s="41">
        <f t="shared" si="16"/>
        <v>872710.7400000001</v>
      </c>
      <c r="H55" s="41">
        <f t="shared" si="16"/>
        <v>504254.62</v>
      </c>
      <c r="I55" s="41">
        <f t="shared" si="16"/>
        <v>605188.2900000002</v>
      </c>
      <c r="J55" s="41">
        <f t="shared" si="16"/>
        <v>748477.6900000002</v>
      </c>
      <c r="K55" s="41">
        <f t="shared" si="16"/>
        <v>933750.91</v>
      </c>
      <c r="L55" s="42">
        <f t="shared" si="14"/>
        <v>9497499.35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692383.46</v>
      </c>
      <c r="C61" s="41">
        <f aca="true" t="shared" si="18" ref="C61:J61">SUM(C62:C73)</f>
        <v>535066.14</v>
      </c>
      <c r="D61" s="41">
        <f t="shared" si="18"/>
        <v>1733781.4934754544</v>
      </c>
      <c r="E61" s="41">
        <f t="shared" si="18"/>
        <v>1418992.4245001231</v>
      </c>
      <c r="F61" s="41">
        <f t="shared" si="18"/>
        <v>1452893.594410274</v>
      </c>
      <c r="G61" s="41">
        <f t="shared" si="18"/>
        <v>872710.7352415321</v>
      </c>
      <c r="H61" s="41">
        <f t="shared" si="18"/>
        <v>504254.6156160721</v>
      </c>
      <c r="I61" s="41">
        <f>SUM(I62:I78)</f>
        <v>605188.2933885572</v>
      </c>
      <c r="J61" s="41">
        <f t="shared" si="18"/>
        <v>748477.6885384432</v>
      </c>
      <c r="K61" s="41">
        <f>SUM(K62:K75)</f>
        <v>933750.9</v>
      </c>
      <c r="L61" s="46">
        <f>SUM(B61:K61)</f>
        <v>9497499.345170457</v>
      </c>
      <c r="M61" s="40"/>
    </row>
    <row r="62" spans="1:13" ht="18.75" customHeight="1">
      <c r="A62" s="47" t="s">
        <v>46</v>
      </c>
      <c r="B62" s="48">
        <v>692383.46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692383.46</v>
      </c>
      <c r="M62"/>
    </row>
    <row r="63" spans="1:13" ht="18.75" customHeight="1">
      <c r="A63" s="47" t="s">
        <v>55</v>
      </c>
      <c r="B63" s="17">
        <v>0</v>
      </c>
      <c r="C63" s="48">
        <v>469681.06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469681.06</v>
      </c>
      <c r="M63"/>
    </row>
    <row r="64" spans="1:13" ht="18.75" customHeight="1">
      <c r="A64" s="47" t="s">
        <v>56</v>
      </c>
      <c r="B64" s="17">
        <v>0</v>
      </c>
      <c r="C64" s="48">
        <v>65385.08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65385.08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1733781.4934754544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1733781.4934754544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1418992.4245001231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1418992.4245001231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1452893.594410274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1452893.594410274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872710.7352415321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872710.7352415321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504254.6156160721</v>
      </c>
      <c r="I69" s="17">
        <v>0</v>
      </c>
      <c r="J69" s="17">
        <v>0</v>
      </c>
      <c r="K69" s="17">
        <v>0</v>
      </c>
      <c r="L69" s="46">
        <f t="shared" si="19"/>
        <v>504254.6156160721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605188.2933885572</v>
      </c>
      <c r="J70" s="17">
        <v>0</v>
      </c>
      <c r="K70" s="17">
        <v>0</v>
      </c>
      <c r="L70" s="46">
        <f t="shared" si="19"/>
        <v>605188.2933885572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748477.6885384432</v>
      </c>
      <c r="K71" s="17">
        <v>0</v>
      </c>
      <c r="L71" s="46">
        <f t="shared" si="19"/>
        <v>748477.6885384432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544656.9</v>
      </c>
      <c r="L72" s="46">
        <f t="shared" si="19"/>
        <v>544656.9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389094</v>
      </c>
      <c r="L73" s="46">
        <f t="shared" si="19"/>
        <v>389094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2023-09-22T17:27:47Z</dcterms:modified>
  <cp:category/>
  <cp:version/>
  <cp:contentType/>
  <cp:contentStatus/>
</cp:coreProperties>
</file>