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<sst xmlns="http://schemas.openxmlformats.org/spreadsheetml/2006/main" count="86" uniqueCount="85">
  <si>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</si>
  <si>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</si>
  <si>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</si>
  <si>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</si>
  <si>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</si>
  <si>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</si>
  <si>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</si>
  <si>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</si>
  <si>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</si>
  <si>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</si>
  <si>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</si>
  <si>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</si>
  <si>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</si>
  <si>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</si>
  <si>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</si>
  <si>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</si>
  <si>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</si>
  <si>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</si>
  <si>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</si>
  <si>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</si>
  <si>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</si>
  <si>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</si>
  <si>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</si>
  <si>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</si>
  <si>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</si>
  <si>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</si>
  <si>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</si>
  <si>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</si>
  <si>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</si>
  <si>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</si>
  <si>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</si>
  <si>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</si>
  <si>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</si>
  <si>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</si>
  <si>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</si>
  <si>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</si>
  <si>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</si>
  <si>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</si>
  <si>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</si>
  <si>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</si>
  <si>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</si>
  <si>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</si>
  <si>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</si>
  <si>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</si>
  <si>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</si>
  <si>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</si>
  <si>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</si>
  <si>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</si>
  <si>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</si>
  <si>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</si>
  <si>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</si>
  <si>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</si>
  <si>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</si>
  <si>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</si>
  <si>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</si>
  <si>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</si>
  <si>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</si>
  <si>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</si>
  <si>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</si>
  <si>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</si>
  <si>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</si>
  <si>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</si>
  <si>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</si>
  <si>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</si>
  <si>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</si>
  <si>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</si>
  <si>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</si>
  <si>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</si>
  <si>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</si>
  <si>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</si>
  <si>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</si>
  <si>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</si>
  <si>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</si>
  <si>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</si>
  <si>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</si>
  <si>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</si>
  <si>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</si>
  <si>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</si>
  <si>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</si>
  <si>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</si>
  <si>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</si>
  <si>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</si>
  <si>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</si>
  <si>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16/09/23 - VENCIMENTO 22/09/23</t>
  </si>
  <si>
    <t>5.2.11.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</si>
</sst>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46647</v>
      </c>
      <c r="C7" s="10">
        <f aca="true" t="shared" si="0" ref="C7:K7">C8+C11</f>
        <v>58920</v>
      </c>
      <c r="D7" s="10">
        <f t="shared" si="0"/>
        <v>189510</v>
      </c>
      <c r="E7" s="10">
        <f t="shared" si="0"/>
        <v>148886</v>
      </c>
      <c r="F7" s="10">
        <f t="shared" si="0"/>
        <v>164626</v>
      </c>
      <c r="G7" s="10">
        <f t="shared" si="0"/>
        <v>75444</v>
      </c>
      <c r="H7" s="10">
        <f t="shared" si="0"/>
        <v>40922</v>
      </c>
      <c r="I7" s="10">
        <f t="shared" si="0"/>
        <v>71464</v>
      </c>
      <c r="J7" s="10">
        <f t="shared" si="0"/>
        <v>53565</v>
      </c>
      <c r="K7" s="10">
        <f t="shared" si="0"/>
        <v>128126</v>
      </c>
      <c r="L7" s="10">
        <f aca="true" t="shared" si="1" ref="L7:L13">SUM(B7:K7)</f>
        <v>978110</v>
      </c>
      <c r="M7" s="11"/>
    </row>
    <row r="8" spans="1:13" ht="17.25" customHeight="1">
      <c r="A8" s="12" t="s">
        <v>81</v>
      </c>
      <c r="B8" s="13">
        <f>B9+B10</f>
        <v>3331</v>
      </c>
      <c r="C8" s="13">
        <f aca="true" t="shared" si="2" ref="C8:K8">C9+C10</f>
        <v>3569</v>
      </c>
      <c r="D8" s="13">
        <f t="shared" si="2"/>
        <v>11902</v>
      </c>
      <c r="E8" s="13">
        <f t="shared" si="2"/>
        <v>8669</v>
      </c>
      <c r="F8" s="13">
        <f t="shared" si="2"/>
        <v>8665</v>
      </c>
      <c r="G8" s="13">
        <f t="shared" si="2"/>
        <v>4997</v>
      </c>
      <c r="H8" s="13">
        <f t="shared" si="2"/>
        <v>2505</v>
      </c>
      <c r="I8" s="13">
        <f t="shared" si="2"/>
        <v>3412</v>
      </c>
      <c r="J8" s="13">
        <f t="shared" si="2"/>
        <v>4038</v>
      </c>
      <c r="K8" s="13">
        <f t="shared" si="2"/>
        <v>6992</v>
      </c>
      <c r="L8" s="13">
        <f t="shared" si="1"/>
        <v>58080</v>
      </c>
      <c r="M8"/>
    </row>
    <row r="9" spans="1:13" ht="17.25" customHeight="1">
      <c r="A9" s="14" t="s">
        <v>18</v>
      </c>
      <c r="B9" s="15">
        <v>3330</v>
      </c>
      <c r="C9" s="15">
        <v>3569</v>
      </c>
      <c r="D9" s="15">
        <v>11902</v>
      </c>
      <c r="E9" s="15">
        <v>8669</v>
      </c>
      <c r="F9" s="15">
        <v>8665</v>
      </c>
      <c r="G9" s="15">
        <v>4997</v>
      </c>
      <c r="H9" s="15">
        <v>2464</v>
      </c>
      <c r="I9" s="15">
        <v>3412</v>
      </c>
      <c r="J9" s="15">
        <v>4038</v>
      </c>
      <c r="K9" s="15">
        <v>6992</v>
      </c>
      <c r="L9" s="13">
        <f t="shared" si="1"/>
        <v>58038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41</v>
      </c>
      <c r="I10" s="15">
        <v>0</v>
      </c>
      <c r="J10" s="15">
        <v>0</v>
      </c>
      <c r="K10" s="15">
        <v>0</v>
      </c>
      <c r="L10" s="13">
        <f t="shared" si="1"/>
        <v>42</v>
      </c>
      <c r="M10"/>
    </row>
    <row r="11" spans="1:13" ht="17.25" customHeight="1">
      <c r="A11" s="12" t="s">
        <v>70</v>
      </c>
      <c r="B11" s="15">
        <v>43316</v>
      </c>
      <c r="C11" s="15">
        <v>55351</v>
      </c>
      <c r="D11" s="15">
        <v>177608</v>
      </c>
      <c r="E11" s="15">
        <v>140217</v>
      </c>
      <c r="F11" s="15">
        <v>155961</v>
      </c>
      <c r="G11" s="15">
        <v>70447</v>
      </c>
      <c r="H11" s="15">
        <v>38417</v>
      </c>
      <c r="I11" s="15">
        <v>68052</v>
      </c>
      <c r="J11" s="15">
        <v>49527</v>
      </c>
      <c r="K11" s="15">
        <v>121134</v>
      </c>
      <c r="L11" s="13">
        <f t="shared" si="1"/>
        <v>920030</v>
      </c>
      <c r="M11" s="60"/>
    </row>
    <row r="12" spans="1:13" ht="17.25" customHeight="1">
      <c r="A12" s="14" t="s">
        <v>82</v>
      </c>
      <c r="B12" s="15">
        <v>5292</v>
      </c>
      <c r="C12" s="15">
        <v>4770</v>
      </c>
      <c r="D12" s="15">
        <v>16067</v>
      </c>
      <c r="E12" s="15">
        <v>14906</v>
      </c>
      <c r="F12" s="15">
        <v>14571</v>
      </c>
      <c r="G12" s="15">
        <v>7371</v>
      </c>
      <c r="H12" s="15">
        <v>3756</v>
      </c>
      <c r="I12" s="15">
        <v>3777</v>
      </c>
      <c r="J12" s="15">
        <v>3553</v>
      </c>
      <c r="K12" s="15">
        <v>7976</v>
      </c>
      <c r="L12" s="13">
        <f t="shared" si="1"/>
        <v>82039</v>
      </c>
      <c r="M12" s="60"/>
    </row>
    <row r="13" spans="1:13" ht="17.25" customHeight="1">
      <c r="A13" s="14" t="s">
        <v>71</v>
      </c>
      <c r="B13" s="15">
        <f>+B11-B12</f>
        <v>38024</v>
      </c>
      <c r="C13" s="15">
        <f aca="true" t="shared" si="3" ref="C13:K13">+C11-C12</f>
        <v>50581</v>
      </c>
      <c r="D13" s="15">
        <f t="shared" si="3"/>
        <v>161541</v>
      </c>
      <c r="E13" s="15">
        <f t="shared" si="3"/>
        <v>125311</v>
      </c>
      <c r="F13" s="15">
        <f t="shared" si="3"/>
        <v>141390</v>
      </c>
      <c r="G13" s="15">
        <f t="shared" si="3"/>
        <v>63076</v>
      </c>
      <c r="H13" s="15">
        <f t="shared" si="3"/>
        <v>34661</v>
      </c>
      <c r="I13" s="15">
        <f t="shared" si="3"/>
        <v>64275</v>
      </c>
      <c r="J13" s="15">
        <f t="shared" si="3"/>
        <v>45974</v>
      </c>
      <c r="K13" s="15">
        <f t="shared" si="3"/>
        <v>113158</v>
      </c>
      <c r="L13" s="13">
        <f t="shared" si="1"/>
        <v>837991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1.277249772557014</v>
      </c>
      <c r="C18" s="22">
        <v>1.207272891586467</v>
      </c>
      <c r="D18" s="22">
        <v>1.091146601138509</v>
      </c>
      <c r="E18" s="22">
        <v>1.104169386896169</v>
      </c>
      <c r="F18" s="22">
        <v>1.257571064447422</v>
      </c>
      <c r="G18" s="22">
        <v>1.157301766759678</v>
      </c>
      <c r="H18" s="22">
        <v>1.073940497296023</v>
      </c>
      <c r="I18" s="22">
        <v>1.165214743090109</v>
      </c>
      <c r="J18" s="22">
        <v>1.248010731982934</v>
      </c>
      <c r="K18" s="22">
        <v>1.112407779847743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442354.42</v>
      </c>
      <c r="C20" s="25">
        <f aca="true" t="shared" si="4" ref="C20:K20">SUM(C21:C28)</f>
        <v>304849.0099999999</v>
      </c>
      <c r="D20" s="25">
        <f t="shared" si="4"/>
        <v>1067596.02</v>
      </c>
      <c r="E20" s="25">
        <f t="shared" si="4"/>
        <v>852902.3699999999</v>
      </c>
      <c r="F20" s="25">
        <f t="shared" si="4"/>
        <v>952246.41</v>
      </c>
      <c r="G20" s="25">
        <f t="shared" si="4"/>
        <v>442168.95</v>
      </c>
      <c r="H20" s="25">
        <f t="shared" si="4"/>
        <v>246665.09</v>
      </c>
      <c r="I20" s="25">
        <f t="shared" si="4"/>
        <v>379699.6499999999</v>
      </c>
      <c r="J20" s="25">
        <f t="shared" si="4"/>
        <v>332989.9199999999</v>
      </c>
      <c r="K20" s="25">
        <f t="shared" si="4"/>
        <v>577293.1</v>
      </c>
      <c r="L20" s="25">
        <f>SUM(B20:K20)</f>
        <v>5598764.9399999995</v>
      </c>
      <c r="M20"/>
    </row>
    <row r="21" spans="1:13" ht="17.25" customHeight="1">
      <c r="A21" s="26" t="s">
        <v>22</v>
      </c>
      <c r="B21" s="56">
        <f>ROUND((B15+B16)*B7,2)</f>
        <v>341777.9</v>
      </c>
      <c r="C21" s="56">
        <f aca="true" t="shared" si="5" ref="C21:K21">ROUND((C15+C16)*C7,2)</f>
        <v>243062.68</v>
      </c>
      <c r="D21" s="56">
        <f t="shared" si="5"/>
        <v>930475.15</v>
      </c>
      <c r="E21" s="56">
        <f t="shared" si="5"/>
        <v>740469.63</v>
      </c>
      <c r="F21" s="56">
        <f t="shared" si="5"/>
        <v>723432.49</v>
      </c>
      <c r="G21" s="56">
        <f t="shared" si="5"/>
        <v>364537.86</v>
      </c>
      <c r="H21" s="56">
        <f t="shared" si="5"/>
        <v>217807.35</v>
      </c>
      <c r="I21" s="56">
        <f t="shared" si="5"/>
        <v>315363.49</v>
      </c>
      <c r="J21" s="56">
        <f t="shared" si="5"/>
        <v>254573.02</v>
      </c>
      <c r="K21" s="56">
        <f t="shared" si="5"/>
        <v>497257.01</v>
      </c>
      <c r="L21" s="33">
        <f aca="true" t="shared" si="6" ref="L21:L28">SUM(B21:K21)</f>
        <v>4628756.58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94757.85</v>
      </c>
      <c r="C22" s="33">
        <f t="shared" si="7"/>
        <v>50380.3</v>
      </c>
      <c r="D22" s="33">
        <f t="shared" si="7"/>
        <v>84809.65</v>
      </c>
      <c r="E22" s="33">
        <f t="shared" si="7"/>
        <v>77134.27</v>
      </c>
      <c r="F22" s="33">
        <f t="shared" si="7"/>
        <v>186335.28</v>
      </c>
      <c r="G22" s="33">
        <f t="shared" si="7"/>
        <v>57342.45</v>
      </c>
      <c r="H22" s="33">
        <f t="shared" si="7"/>
        <v>16104.78</v>
      </c>
      <c r="I22" s="33">
        <f t="shared" si="7"/>
        <v>52102.7</v>
      </c>
      <c r="J22" s="33">
        <f t="shared" si="7"/>
        <v>63136.84</v>
      </c>
      <c r="K22" s="33">
        <f t="shared" si="7"/>
        <v>55895.56</v>
      </c>
      <c r="L22" s="33">
        <f t="shared" si="6"/>
        <v>737999.6799999999</v>
      </c>
      <c r="M22"/>
    </row>
    <row r="23" spans="1:13" ht="17.25" customHeight="1">
      <c r="A23" s="27" t="s">
        <v>24</v>
      </c>
      <c r="B23" s="33">
        <v>2908.23</v>
      </c>
      <c r="C23" s="33">
        <v>8799.97</v>
      </c>
      <c r="D23" s="33">
        <v>46002.9</v>
      </c>
      <c r="E23" s="33">
        <v>29564.34</v>
      </c>
      <c r="F23" s="33">
        <v>36530.16</v>
      </c>
      <c r="G23" s="33">
        <v>19141.37</v>
      </c>
      <c r="H23" s="33">
        <v>10253.87</v>
      </c>
      <c r="I23" s="33">
        <v>9465.47</v>
      </c>
      <c r="J23" s="33">
        <v>10662.73</v>
      </c>
      <c r="K23" s="33">
        <v>19013.07</v>
      </c>
      <c r="L23" s="33">
        <f t="shared" si="6"/>
        <v>192342.11000000002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590.89</v>
      </c>
      <c r="C26" s="33">
        <v>407.99</v>
      </c>
      <c r="D26" s="33">
        <v>1429.38</v>
      </c>
      <c r="E26" s="33">
        <v>1142.38</v>
      </c>
      <c r="F26" s="33">
        <v>1274.63</v>
      </c>
      <c r="G26" s="33">
        <v>590.89</v>
      </c>
      <c r="H26" s="33">
        <v>329.21</v>
      </c>
      <c r="I26" s="33">
        <v>509.29</v>
      </c>
      <c r="J26" s="33">
        <v>444.57</v>
      </c>
      <c r="K26" s="33">
        <v>773.78</v>
      </c>
      <c r="L26" s="33">
        <f t="shared" si="6"/>
        <v>7493.01</v>
      </c>
      <c r="M26" s="60"/>
    </row>
    <row r="27" spans="1:13" ht="17.25" customHeight="1">
      <c r="A27" s="27" t="s">
        <v>74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-126789.12999999999</v>
      </c>
      <c r="C31" s="33">
        <f t="shared" si="8"/>
        <v>-15703.6</v>
      </c>
      <c r="D31" s="33">
        <f t="shared" si="8"/>
        <v>-52368.8</v>
      </c>
      <c r="E31" s="33">
        <f t="shared" si="8"/>
        <v>-800103.99</v>
      </c>
      <c r="F31" s="33">
        <f t="shared" si="8"/>
        <v>-38126</v>
      </c>
      <c r="G31" s="33">
        <f t="shared" si="8"/>
        <v>-21986.8</v>
      </c>
      <c r="H31" s="33">
        <f t="shared" si="8"/>
        <v>-10841.6</v>
      </c>
      <c r="I31" s="33">
        <f t="shared" si="8"/>
        <v>-330012.8</v>
      </c>
      <c r="J31" s="33">
        <f t="shared" si="8"/>
        <v>-17767.2</v>
      </c>
      <c r="K31" s="33">
        <f t="shared" si="8"/>
        <v>-30764.8</v>
      </c>
      <c r="L31" s="33">
        <f aca="true" t="shared" si="9" ref="L31:L38">SUM(B31:K31)</f>
        <v>-1444464.7200000002</v>
      </c>
      <c r="M31"/>
    </row>
    <row r="32" spans="1:13" ht="18.75" customHeight="1">
      <c r="A32" s="27" t="s">
        <v>28</v>
      </c>
      <c r="B32" s="33">
        <f>B33+B34+B35+B36</f>
        <v>-14652</v>
      </c>
      <c r="C32" s="33">
        <f aca="true" t="shared" si="10" ref="C32:K32">C33+C34+C35+C36</f>
        <v>-15703.6</v>
      </c>
      <c r="D32" s="33">
        <f t="shared" si="10"/>
        <v>-52368.8</v>
      </c>
      <c r="E32" s="33">
        <f t="shared" si="10"/>
        <v>-38143.6</v>
      </c>
      <c r="F32" s="33">
        <f t="shared" si="10"/>
        <v>-38126</v>
      </c>
      <c r="G32" s="33">
        <f t="shared" si="10"/>
        <v>-21986.8</v>
      </c>
      <c r="H32" s="33">
        <f t="shared" si="10"/>
        <v>-10841.6</v>
      </c>
      <c r="I32" s="33">
        <f t="shared" si="10"/>
        <v>-15012.8</v>
      </c>
      <c r="J32" s="33">
        <f t="shared" si="10"/>
        <v>-17767.2</v>
      </c>
      <c r="K32" s="33">
        <f t="shared" si="10"/>
        <v>-30764.8</v>
      </c>
      <c r="L32" s="33">
        <f t="shared" si="9"/>
        <v>-255367.19999999998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-14652</v>
      </c>
      <c r="C33" s="33">
        <f t="shared" si="11"/>
        <v>-15703.6</v>
      </c>
      <c r="D33" s="33">
        <f t="shared" si="11"/>
        <v>-52368.8</v>
      </c>
      <c r="E33" s="33">
        <f t="shared" si="11"/>
        <v>-38143.6</v>
      </c>
      <c r="F33" s="33">
        <f t="shared" si="11"/>
        <v>-38126</v>
      </c>
      <c r="G33" s="33">
        <f t="shared" si="11"/>
        <v>-21986.8</v>
      </c>
      <c r="H33" s="33">
        <f t="shared" si="11"/>
        <v>-10841.6</v>
      </c>
      <c r="I33" s="33">
        <f t="shared" si="11"/>
        <v>-15012.8</v>
      </c>
      <c r="J33" s="33">
        <f t="shared" si="11"/>
        <v>-17767.2</v>
      </c>
      <c r="K33" s="33">
        <f t="shared" si="11"/>
        <v>-30764.8</v>
      </c>
      <c r="L33" s="33">
        <f t="shared" si="9"/>
        <v>-255367.19999999998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-112137.12999999999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-761960.39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-1189097.52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84</v>
      </c>
      <c r="B48" s="17">
        <v>-4423.54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-4423.54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315565.29</v>
      </c>
      <c r="C55" s="41">
        <f t="shared" si="16"/>
        <v>289145.4099999999</v>
      </c>
      <c r="D55" s="41">
        <f t="shared" si="16"/>
        <v>1015227.22</v>
      </c>
      <c r="E55" s="41">
        <f t="shared" si="16"/>
        <v>52798.37999999989</v>
      </c>
      <c r="F55" s="41">
        <f t="shared" si="16"/>
        <v>914120.41</v>
      </c>
      <c r="G55" s="41">
        <f t="shared" si="16"/>
        <v>420182.15</v>
      </c>
      <c r="H55" s="41">
        <f t="shared" si="16"/>
        <v>235823.49</v>
      </c>
      <c r="I55" s="41">
        <f t="shared" si="16"/>
        <v>49686.84999999992</v>
      </c>
      <c r="J55" s="41">
        <f t="shared" si="16"/>
        <v>315222.7199999999</v>
      </c>
      <c r="K55" s="41">
        <f t="shared" si="16"/>
        <v>546528.2999999999</v>
      </c>
      <c r="L55" s="42">
        <f t="shared" si="14"/>
        <v>4154300.2199999993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315565.29</v>
      </c>
      <c r="C61" s="41">
        <f aca="true" t="shared" si="18" ref="C61:J61">SUM(C62:C73)</f>
        <v>289145.42</v>
      </c>
      <c r="D61" s="41">
        <f t="shared" si="18"/>
        <v>1015227.2173305126</v>
      </c>
      <c r="E61" s="41">
        <f t="shared" si="18"/>
        <v>52798.37730112276</v>
      </c>
      <c r="F61" s="41">
        <f t="shared" si="18"/>
        <v>914120.4064708421</v>
      </c>
      <c r="G61" s="41">
        <f t="shared" si="18"/>
        <v>420182.1494070373</v>
      </c>
      <c r="H61" s="41">
        <f t="shared" si="18"/>
        <v>235823.4937528144</v>
      </c>
      <c r="I61" s="41">
        <f>SUM(I62:I78)</f>
        <v>49686.84795193293</v>
      </c>
      <c r="J61" s="41">
        <f t="shared" si="18"/>
        <v>315222.7210121932</v>
      </c>
      <c r="K61" s="41">
        <f>SUM(K62:K75)</f>
        <v>546528.29</v>
      </c>
      <c r="L61" s="46">
        <f>SUM(B61:K61)</f>
        <v>4154300.2132264553</v>
      </c>
      <c r="M61" s="40"/>
    </row>
    <row r="62" spans="1:13" ht="18.75" customHeight="1">
      <c r="A62" s="47" t="s">
        <v>46</v>
      </c>
      <c r="B62" s="48">
        <v>315565.29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315565.29</v>
      </c>
      <c r="M62"/>
    </row>
    <row r="63" spans="1:13" ht="18.75" customHeight="1">
      <c r="A63" s="47" t="s">
        <v>55</v>
      </c>
      <c r="B63" s="17">
        <v>0</v>
      </c>
      <c r="C63" s="48">
        <v>253060.07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253060.07</v>
      </c>
      <c r="M63"/>
    </row>
    <row r="64" spans="1:13" ht="18.75" customHeight="1">
      <c r="A64" s="47" t="s">
        <v>56</v>
      </c>
      <c r="B64" s="17">
        <v>0</v>
      </c>
      <c r="C64" s="48">
        <v>36085.35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36085.35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1015227.2173305126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1015227.2173305126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52798.37730112276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52798.37730112276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914120.4064708421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914120.4064708421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420182.1494070373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420182.1494070373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235823.4937528144</v>
      </c>
      <c r="I69" s="17">
        <v>0</v>
      </c>
      <c r="J69" s="17">
        <v>0</v>
      </c>
      <c r="K69" s="17">
        <v>0</v>
      </c>
      <c r="L69" s="46">
        <f t="shared" si="19"/>
        <v>235823.4937528144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49686.84795193293</v>
      </c>
      <c r="J70" s="17">
        <v>0</v>
      </c>
      <c r="K70" s="17">
        <v>0</v>
      </c>
      <c r="L70" s="46">
        <f t="shared" si="19"/>
        <v>49686.84795193293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315222.7210121932</v>
      </c>
      <c r="K71" s="17">
        <v>0</v>
      </c>
      <c r="L71" s="46">
        <f t="shared" si="19"/>
        <v>315222.7210121932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299825.42</v>
      </c>
      <c r="L72" s="46">
        <f t="shared" si="19"/>
        <v>299825.42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246702.87</v>
      </c>
      <c r="L73" s="46">
        <f t="shared" si="19"/>
        <v>246702.87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2023-09-22T17:23:38Z</dcterms:modified>
  <cp:category/>
  <cp:version/>
  <cp:contentType/>
  <cp:contentStatus/>
</cp:coreProperties>
</file>