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<sst xmlns="http://schemas.openxmlformats.org/spreadsheetml/2006/main" count="87" uniqueCount="86">
  <si>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</si>
  <si>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</si>
  <si>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</si>
  <si>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</si>
  <si>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</si>
  <si>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</si>
  <si>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</si>
  <si>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</si>
  <si>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</si>
  <si>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</si>
  <si>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</si>
  <si>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</si>
  <si>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</si>
  <si>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</si>
  <si>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</si>
  <si>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</si>
  <si>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</si>
  <si>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</si>
  <si>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</si>
  <si>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</si>
  <si>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</si>
  <si>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</si>
  <si>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</si>
  <si>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</si>
  <si>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</si>
  <si>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</si>
  <si>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</si>
  <si>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</si>
  <si>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</si>
  <si>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</si>
  <si>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</si>
  <si>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</si>
  <si>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</si>
  <si>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</si>
  <si>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</si>
  <si>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</si>
  <si>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</si>
  <si>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</si>
  <si>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</si>
  <si>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</si>
  <si>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</si>
  <si>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</si>
  <si>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</si>
  <si>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</si>
  <si>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</si>
  <si>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</si>
  <si>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</si>
  <si>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</si>
  <si>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</si>
  <si>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</si>
  <si>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</si>
  <si>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</si>
  <si>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</si>
  <si>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</si>
  <si>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</si>
  <si>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</si>
  <si>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</si>
  <si>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</si>
  <si>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</si>
  <si>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</si>
  <si>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</si>
  <si>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</si>
  <si>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</si>
  <si>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</si>
  <si>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</si>
  <si>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</si>
  <si>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</si>
  <si>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</si>
  <si>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</si>
  <si>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</si>
  <si>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</si>
  <si>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</si>
  <si>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</si>
  <si>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</si>
  <si>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</si>
  <si>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</si>
  <si>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</si>
  <si>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</si>
  <si>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</si>
  <si>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</si>
  <si>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</si>
  <si>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</si>
  <si>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15/09/23 - VENCIMENTO 22/09/23</t>
  </si>
  <si>
    <t>5.2.11. Chip Claro</t>
  </si>
  <si>
    <t>5.3. Revisão de Remuneração pelo Transporte Coletivo ¹</t>
  </si>
  <si>
    <t>¹ Tarifa combustível e fator de transição de 01 a 14/09.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</si>
</sst>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88135</v>
      </c>
      <c r="C7" s="10">
        <f aca="true" t="shared" si="0" ref="C7:K7">C8+C11</f>
        <v>108028</v>
      </c>
      <c r="D7" s="10">
        <f t="shared" si="0"/>
        <v>325909</v>
      </c>
      <c r="E7" s="10">
        <f t="shared" si="0"/>
        <v>260083</v>
      </c>
      <c r="F7" s="10">
        <f t="shared" si="0"/>
        <v>268252</v>
      </c>
      <c r="G7" s="10">
        <f t="shared" si="0"/>
        <v>152206</v>
      </c>
      <c r="H7" s="10">
        <f t="shared" si="0"/>
        <v>87721</v>
      </c>
      <c r="I7" s="10">
        <f t="shared" si="0"/>
        <v>118802</v>
      </c>
      <c r="J7" s="10">
        <f t="shared" si="0"/>
        <v>126029</v>
      </c>
      <c r="K7" s="10">
        <f t="shared" si="0"/>
        <v>224535</v>
      </c>
      <c r="L7" s="10">
        <f aca="true" t="shared" si="1" ref="L7:L13">SUM(B7:K7)</f>
        <v>1759700</v>
      </c>
      <c r="M7" s="11"/>
    </row>
    <row r="8" spans="1:13" ht="17.25" customHeight="1">
      <c r="A8" s="12" t="s">
        <v>80</v>
      </c>
      <c r="B8" s="13">
        <f>B9+B10</f>
        <v>4562</v>
      </c>
      <c r="C8" s="13">
        <f aca="true" t="shared" si="2" ref="C8:K8">C9+C10</f>
        <v>5151</v>
      </c>
      <c r="D8" s="13">
        <f t="shared" si="2"/>
        <v>15503</v>
      </c>
      <c r="E8" s="13">
        <f t="shared" si="2"/>
        <v>10993</v>
      </c>
      <c r="F8" s="13">
        <f t="shared" si="2"/>
        <v>10334</v>
      </c>
      <c r="G8" s="13">
        <f t="shared" si="2"/>
        <v>8035</v>
      </c>
      <c r="H8" s="13">
        <f t="shared" si="2"/>
        <v>4434</v>
      </c>
      <c r="I8" s="13">
        <f t="shared" si="2"/>
        <v>4487</v>
      </c>
      <c r="J8" s="13">
        <f t="shared" si="2"/>
        <v>7267</v>
      </c>
      <c r="K8" s="13">
        <f t="shared" si="2"/>
        <v>10155</v>
      </c>
      <c r="L8" s="13">
        <f t="shared" si="1"/>
        <v>80921</v>
      </c>
      <c r="M8"/>
    </row>
    <row r="9" spans="1:13" ht="17.25" customHeight="1">
      <c r="A9" s="14" t="s">
        <v>18</v>
      </c>
      <c r="B9" s="15">
        <v>4559</v>
      </c>
      <c r="C9" s="15">
        <v>5151</v>
      </c>
      <c r="D9" s="15">
        <v>15503</v>
      </c>
      <c r="E9" s="15">
        <v>10993</v>
      </c>
      <c r="F9" s="15">
        <v>10334</v>
      </c>
      <c r="G9" s="15">
        <v>8035</v>
      </c>
      <c r="H9" s="15">
        <v>4293</v>
      </c>
      <c r="I9" s="15">
        <v>4487</v>
      </c>
      <c r="J9" s="15">
        <v>7267</v>
      </c>
      <c r="K9" s="15">
        <v>10155</v>
      </c>
      <c r="L9" s="13">
        <f t="shared" si="1"/>
        <v>80777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141</v>
      </c>
      <c r="I10" s="15">
        <v>0</v>
      </c>
      <c r="J10" s="15">
        <v>0</v>
      </c>
      <c r="K10" s="15">
        <v>0</v>
      </c>
      <c r="L10" s="13">
        <f t="shared" si="1"/>
        <v>144</v>
      </c>
      <c r="M10"/>
    </row>
    <row r="11" spans="1:13" ht="17.25" customHeight="1">
      <c r="A11" s="12" t="s">
        <v>69</v>
      </c>
      <c r="B11" s="15">
        <v>83573</v>
      </c>
      <c r="C11" s="15">
        <v>102877</v>
      </c>
      <c r="D11" s="15">
        <v>310406</v>
      </c>
      <c r="E11" s="15">
        <v>249090</v>
      </c>
      <c r="F11" s="15">
        <v>257918</v>
      </c>
      <c r="G11" s="15">
        <v>144171</v>
      </c>
      <c r="H11" s="15">
        <v>83287</v>
      </c>
      <c r="I11" s="15">
        <v>114315</v>
      </c>
      <c r="J11" s="15">
        <v>118762</v>
      </c>
      <c r="K11" s="15">
        <v>214380</v>
      </c>
      <c r="L11" s="13">
        <f t="shared" si="1"/>
        <v>1678779</v>
      </c>
      <c r="M11" s="60"/>
    </row>
    <row r="12" spans="1:13" ht="17.25" customHeight="1">
      <c r="A12" s="14" t="s">
        <v>81</v>
      </c>
      <c r="B12" s="15">
        <v>9325</v>
      </c>
      <c r="C12" s="15">
        <v>7602</v>
      </c>
      <c r="D12" s="15">
        <v>26813</v>
      </c>
      <c r="E12" s="15">
        <v>23820</v>
      </c>
      <c r="F12" s="15">
        <v>21323</v>
      </c>
      <c r="G12" s="15">
        <v>12835</v>
      </c>
      <c r="H12" s="15">
        <v>7173</v>
      </c>
      <c r="I12" s="15">
        <v>6191</v>
      </c>
      <c r="J12" s="15">
        <v>7748</v>
      </c>
      <c r="K12" s="15">
        <v>13435</v>
      </c>
      <c r="L12" s="13">
        <f t="shared" si="1"/>
        <v>136265</v>
      </c>
      <c r="M12" s="60"/>
    </row>
    <row r="13" spans="1:13" ht="17.25" customHeight="1">
      <c r="A13" s="14" t="s">
        <v>70</v>
      </c>
      <c r="B13" s="15">
        <f>+B11-B12</f>
        <v>74248</v>
      </c>
      <c r="C13" s="15">
        <f aca="true" t="shared" si="3" ref="C13:K13">+C11-C12</f>
        <v>95275</v>
      </c>
      <c r="D13" s="15">
        <f t="shared" si="3"/>
        <v>283593</v>
      </c>
      <c r="E13" s="15">
        <f t="shared" si="3"/>
        <v>225270</v>
      </c>
      <c r="F13" s="15">
        <f t="shared" si="3"/>
        <v>236595</v>
      </c>
      <c r="G13" s="15">
        <f t="shared" si="3"/>
        <v>131336</v>
      </c>
      <c r="H13" s="15">
        <f t="shared" si="3"/>
        <v>76114</v>
      </c>
      <c r="I13" s="15">
        <f t="shared" si="3"/>
        <v>108124</v>
      </c>
      <c r="J13" s="15">
        <f t="shared" si="3"/>
        <v>111014</v>
      </c>
      <c r="K13" s="15">
        <f t="shared" si="3"/>
        <v>200945</v>
      </c>
      <c r="L13" s="13">
        <f t="shared" si="1"/>
        <v>1542514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1.276785139237897</v>
      </c>
      <c r="C18" s="22">
        <v>1.211748215826467</v>
      </c>
      <c r="D18" s="22">
        <v>1.08304183286045</v>
      </c>
      <c r="E18" s="22">
        <v>1.1125796029598</v>
      </c>
      <c r="F18" s="22">
        <v>1.221637373150415</v>
      </c>
      <c r="G18" s="22">
        <v>1.187009084092474</v>
      </c>
      <c r="H18" s="22">
        <v>1.070164479819968</v>
      </c>
      <c r="I18" s="22">
        <v>1.181523631460353</v>
      </c>
      <c r="J18" s="22">
        <v>1.255153652545635</v>
      </c>
      <c r="K18" s="22">
        <v>1.103003821669141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830579.15</v>
      </c>
      <c r="C20" s="25">
        <f aca="true" t="shared" si="4" ref="C20:K20">SUM(C21:C28)</f>
        <v>557879</v>
      </c>
      <c r="D20" s="25">
        <f t="shared" si="4"/>
        <v>1808843.7900000003</v>
      </c>
      <c r="E20" s="25">
        <f t="shared" si="4"/>
        <v>1483679.09</v>
      </c>
      <c r="F20" s="25">
        <f t="shared" si="4"/>
        <v>1503342.6600000001</v>
      </c>
      <c r="G20" s="25">
        <f t="shared" si="4"/>
        <v>907593.95</v>
      </c>
      <c r="H20" s="25">
        <f t="shared" si="4"/>
        <v>521966.30999999994</v>
      </c>
      <c r="I20" s="25">
        <f t="shared" si="4"/>
        <v>636524.62</v>
      </c>
      <c r="J20" s="25">
        <f t="shared" si="4"/>
        <v>778865.49</v>
      </c>
      <c r="K20" s="25">
        <f t="shared" si="4"/>
        <v>993463.9999999999</v>
      </c>
      <c r="L20" s="25">
        <f>SUM(B20:K20)</f>
        <v>10022738.06</v>
      </c>
      <c r="M20"/>
    </row>
    <row r="21" spans="1:13" ht="17.25" customHeight="1">
      <c r="A21" s="26" t="s">
        <v>22</v>
      </c>
      <c r="B21" s="56">
        <f>ROUND((B15+B16)*B7,2)</f>
        <v>645756.33</v>
      </c>
      <c r="C21" s="56">
        <f aca="true" t="shared" si="5" ref="C21:K21">ROUND((C15+C16)*C7,2)</f>
        <v>445647.91</v>
      </c>
      <c r="D21" s="56">
        <f t="shared" si="5"/>
        <v>1600180.6</v>
      </c>
      <c r="E21" s="56">
        <f t="shared" si="5"/>
        <v>1293496.79</v>
      </c>
      <c r="F21" s="56">
        <f t="shared" si="5"/>
        <v>1178806.59</v>
      </c>
      <c r="G21" s="56">
        <f t="shared" si="5"/>
        <v>735444.17</v>
      </c>
      <c r="H21" s="56">
        <f t="shared" si="5"/>
        <v>466895.02</v>
      </c>
      <c r="I21" s="56">
        <f t="shared" si="5"/>
        <v>524261.35</v>
      </c>
      <c r="J21" s="56">
        <f t="shared" si="5"/>
        <v>598965.43</v>
      </c>
      <c r="K21" s="56">
        <f t="shared" si="5"/>
        <v>871420.34</v>
      </c>
      <c r="L21" s="33">
        <f aca="true" t="shared" si="6" ref="L21:L28">SUM(B21:K21)</f>
        <v>8360874.529999999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178735.76</v>
      </c>
      <c r="C22" s="33">
        <f t="shared" si="7"/>
        <v>94365.15</v>
      </c>
      <c r="D22" s="33">
        <f t="shared" si="7"/>
        <v>132881.93</v>
      </c>
      <c r="E22" s="33">
        <f t="shared" si="7"/>
        <v>145621.36</v>
      </c>
      <c r="F22" s="33">
        <f t="shared" si="7"/>
        <v>261267.6</v>
      </c>
      <c r="G22" s="33">
        <f t="shared" si="7"/>
        <v>137534.74</v>
      </c>
      <c r="H22" s="33">
        <f t="shared" si="7"/>
        <v>32759.45</v>
      </c>
      <c r="I22" s="33">
        <f t="shared" si="7"/>
        <v>95165.82</v>
      </c>
      <c r="J22" s="33">
        <f t="shared" si="7"/>
        <v>152828.22</v>
      </c>
      <c r="K22" s="33">
        <f t="shared" si="7"/>
        <v>89759.63</v>
      </c>
      <c r="L22" s="33">
        <f t="shared" si="6"/>
        <v>1320919.6599999997</v>
      </c>
      <c r="M22"/>
    </row>
    <row r="23" spans="1:13" ht="17.25" customHeight="1">
      <c r="A23" s="27" t="s">
        <v>24</v>
      </c>
      <c r="B23" s="33">
        <v>3103.47</v>
      </c>
      <c r="C23" s="33">
        <v>15223.3</v>
      </c>
      <c r="D23" s="33">
        <v>69456.06</v>
      </c>
      <c r="E23" s="33">
        <v>38784.6</v>
      </c>
      <c r="F23" s="33">
        <v>57393.15</v>
      </c>
      <c r="G23" s="33">
        <v>33332.71</v>
      </c>
      <c r="H23" s="33">
        <v>19725.53</v>
      </c>
      <c r="I23" s="33">
        <v>14329.46</v>
      </c>
      <c r="J23" s="33">
        <v>22277.24</v>
      </c>
      <c r="K23" s="33">
        <v>27136.87</v>
      </c>
      <c r="L23" s="33">
        <f t="shared" si="6"/>
        <v>300762.38999999996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664.04</v>
      </c>
      <c r="C26" s="33">
        <v>444.57</v>
      </c>
      <c r="D26" s="33">
        <v>1446.26</v>
      </c>
      <c r="E26" s="33">
        <v>1184.59</v>
      </c>
      <c r="F26" s="33">
        <v>1201.47</v>
      </c>
      <c r="G26" s="33">
        <v>725.95</v>
      </c>
      <c r="H26" s="33">
        <v>416.43</v>
      </c>
      <c r="I26" s="33">
        <v>509.29</v>
      </c>
      <c r="J26" s="33">
        <v>621.84</v>
      </c>
      <c r="K26" s="33">
        <v>793.48</v>
      </c>
      <c r="L26" s="33">
        <f t="shared" si="6"/>
        <v>8007.92</v>
      </c>
      <c r="M26" s="60"/>
    </row>
    <row r="27" spans="1:13" ht="17.25" customHeight="1">
      <c r="A27" s="27" t="s">
        <v>73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74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-484463.76</v>
      </c>
      <c r="C31" s="33">
        <f t="shared" si="8"/>
        <v>17808.870000000003</v>
      </c>
      <c r="D31" s="33">
        <f t="shared" si="8"/>
        <v>70462.39</v>
      </c>
      <c r="E31" s="33">
        <f t="shared" si="8"/>
        <v>47758.19000000009</v>
      </c>
      <c r="F31" s="33">
        <f t="shared" si="8"/>
        <v>63341.3</v>
      </c>
      <c r="G31" s="33">
        <f t="shared" si="8"/>
        <v>32353.020000000004</v>
      </c>
      <c r="H31" s="33">
        <f t="shared" si="8"/>
        <v>18590.96</v>
      </c>
      <c r="I31" s="33">
        <f t="shared" si="8"/>
        <v>20800.620000000003</v>
      </c>
      <c r="J31" s="33">
        <f t="shared" si="8"/>
        <v>23323.020000000004</v>
      </c>
      <c r="K31" s="33">
        <f t="shared" si="8"/>
        <v>24961.1</v>
      </c>
      <c r="L31" s="33">
        <f aca="true" t="shared" si="9" ref="L31:L38">SUM(B31:K31)</f>
        <v>-165064.28999999995</v>
      </c>
      <c r="M31"/>
    </row>
    <row r="32" spans="1:13" ht="18.75" customHeight="1">
      <c r="A32" s="27" t="s">
        <v>28</v>
      </c>
      <c r="B32" s="33">
        <f>B33+B34+B35+B36</f>
        <v>-20059.6</v>
      </c>
      <c r="C32" s="33">
        <f aca="true" t="shared" si="10" ref="C32:K32">C33+C34+C35+C36</f>
        <v>-22664.4</v>
      </c>
      <c r="D32" s="33">
        <f t="shared" si="10"/>
        <v>-68213.2</v>
      </c>
      <c r="E32" s="33">
        <f t="shared" si="10"/>
        <v>-48369.2</v>
      </c>
      <c r="F32" s="33">
        <f t="shared" si="10"/>
        <v>-45469.6</v>
      </c>
      <c r="G32" s="33">
        <f t="shared" si="10"/>
        <v>-35354</v>
      </c>
      <c r="H32" s="33">
        <f t="shared" si="10"/>
        <v>-18889.2</v>
      </c>
      <c r="I32" s="33">
        <f t="shared" si="10"/>
        <v>-26833.27</v>
      </c>
      <c r="J32" s="33">
        <f t="shared" si="10"/>
        <v>-31974.8</v>
      </c>
      <c r="K32" s="33">
        <f t="shared" si="10"/>
        <v>-44682</v>
      </c>
      <c r="L32" s="33">
        <f t="shared" si="9"/>
        <v>-362509.27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-20059.6</v>
      </c>
      <c r="C33" s="33">
        <f t="shared" si="11"/>
        <v>-22664.4</v>
      </c>
      <c r="D33" s="33">
        <f t="shared" si="11"/>
        <v>-68213.2</v>
      </c>
      <c r="E33" s="33">
        <f t="shared" si="11"/>
        <v>-48369.2</v>
      </c>
      <c r="F33" s="33">
        <f t="shared" si="11"/>
        <v>-45469.6</v>
      </c>
      <c r="G33" s="33">
        <f t="shared" si="11"/>
        <v>-35354</v>
      </c>
      <c r="H33" s="33">
        <f t="shared" si="11"/>
        <v>-18889.2</v>
      </c>
      <c r="I33" s="33">
        <f t="shared" si="11"/>
        <v>-19742.8</v>
      </c>
      <c r="J33" s="33">
        <f t="shared" si="11"/>
        <v>-31974.8</v>
      </c>
      <c r="K33" s="33">
        <f t="shared" si="11"/>
        <v>-44682</v>
      </c>
      <c r="L33" s="33">
        <f t="shared" si="9"/>
        <v>-355418.8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-7090.47</v>
      </c>
      <c r="J36" s="17">
        <v>0</v>
      </c>
      <c r="K36" s="17">
        <v>0</v>
      </c>
      <c r="L36" s="33">
        <f t="shared" si="9"/>
        <v>-7090.47</v>
      </c>
      <c r="M36"/>
    </row>
    <row r="37" spans="1:13" s="36" customFormat="1" ht="18.75" customHeight="1">
      <c r="A37" s="27" t="s">
        <v>32</v>
      </c>
      <c r="B37" s="38">
        <f>SUM(B38:B49)</f>
        <v>-116019.38</v>
      </c>
      <c r="C37" s="38">
        <f aca="true" t="shared" si="12" ref="C37:K37">SUM(C38:C49)</f>
        <v>-2181.6</v>
      </c>
      <c r="D37" s="38">
        <f t="shared" si="12"/>
        <v>0</v>
      </c>
      <c r="E37" s="38">
        <f t="shared" si="12"/>
        <v>-18495.0099999999</v>
      </c>
      <c r="F37" s="38">
        <f t="shared" si="12"/>
        <v>-9470.79</v>
      </c>
      <c r="G37" s="38">
        <f t="shared" si="12"/>
        <v>0</v>
      </c>
      <c r="H37" s="38">
        <f t="shared" si="12"/>
        <v>-1354.49</v>
      </c>
      <c r="I37" s="38">
        <f t="shared" si="12"/>
        <v>-2334.62</v>
      </c>
      <c r="J37" s="38">
        <f t="shared" si="12"/>
        <v>-1314.62</v>
      </c>
      <c r="K37" s="38">
        <f t="shared" si="12"/>
        <v>-7268.57</v>
      </c>
      <c r="L37" s="33">
        <f t="shared" si="9"/>
        <v>-158439.0799999999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-2181.6</v>
      </c>
      <c r="D41" s="17">
        <v>0</v>
      </c>
      <c r="E41" s="17">
        <v>0</v>
      </c>
      <c r="F41" s="17">
        <v>-1016.17</v>
      </c>
      <c r="G41" s="17">
        <v>0</v>
      </c>
      <c r="H41" s="17">
        <v>-1354.49</v>
      </c>
      <c r="I41" s="17">
        <v>0</v>
      </c>
      <c r="J41" s="17">
        <v>0</v>
      </c>
      <c r="K41" s="17">
        <v>-7268.57</v>
      </c>
      <c r="L41" s="30">
        <f aca="true" t="shared" si="13" ref="L41:L48">SUM(B41:K41)</f>
        <v>-11820.83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83</v>
      </c>
      <c r="B48" s="17">
        <v>-8305.79</v>
      </c>
      <c r="C48" s="17">
        <v>0</v>
      </c>
      <c r="D48" s="17">
        <v>0</v>
      </c>
      <c r="E48" s="17">
        <v>-12534.62</v>
      </c>
      <c r="F48" s="17">
        <v>-8454.62</v>
      </c>
      <c r="G48" s="17">
        <v>0</v>
      </c>
      <c r="H48" s="17">
        <v>0</v>
      </c>
      <c r="I48" s="17">
        <v>-2334.62</v>
      </c>
      <c r="J48" s="17">
        <v>-1314.62</v>
      </c>
      <c r="K48" s="17">
        <v>0</v>
      </c>
      <c r="L48" s="30">
        <f t="shared" si="13"/>
        <v>-32944.270000000004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-348384.78</v>
      </c>
      <c r="C50" s="17">
        <v>42654.87</v>
      </c>
      <c r="D50" s="17">
        <v>138675.59</v>
      </c>
      <c r="E50" s="17">
        <v>114622.4</v>
      </c>
      <c r="F50" s="17">
        <v>118281.69</v>
      </c>
      <c r="G50" s="17">
        <v>67707.02</v>
      </c>
      <c r="H50" s="17">
        <v>38834.65</v>
      </c>
      <c r="I50" s="17">
        <v>49968.51</v>
      </c>
      <c r="J50" s="17">
        <v>56612.44</v>
      </c>
      <c r="K50" s="17">
        <v>76911.67</v>
      </c>
      <c r="L50" s="33">
        <f aca="true" t="shared" si="14" ref="L50:L55">SUM(B50:K50)</f>
        <v>355884.06</v>
      </c>
      <c r="M50"/>
    </row>
    <row r="51" spans="1:13" ht="18.75" customHeight="1">
      <c r="A51" s="27" t="s">
        <v>75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346115.39</v>
      </c>
      <c r="C55" s="41">
        <f t="shared" si="16"/>
        <v>575687.87</v>
      </c>
      <c r="D55" s="41">
        <f t="shared" si="16"/>
        <v>1879306.1800000002</v>
      </c>
      <c r="E55" s="41">
        <f t="shared" si="16"/>
        <v>1531437.2800000003</v>
      </c>
      <c r="F55" s="41">
        <f t="shared" si="16"/>
        <v>1566683.9600000002</v>
      </c>
      <c r="G55" s="41">
        <f t="shared" si="16"/>
        <v>939946.97</v>
      </c>
      <c r="H55" s="41">
        <f t="shared" si="16"/>
        <v>540557.2699999999</v>
      </c>
      <c r="I55" s="41">
        <f t="shared" si="16"/>
        <v>657325.24</v>
      </c>
      <c r="J55" s="41">
        <f t="shared" si="16"/>
        <v>802188.51</v>
      </c>
      <c r="K55" s="41">
        <f t="shared" si="16"/>
        <v>1018425.0999999999</v>
      </c>
      <c r="L55" s="42">
        <f t="shared" si="14"/>
        <v>9857673.77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346115.39</v>
      </c>
      <c r="C61" s="41">
        <f aca="true" t="shared" si="18" ref="C61:J61">SUM(C62:C73)</f>
        <v>575687.87</v>
      </c>
      <c r="D61" s="41">
        <f t="shared" si="18"/>
        <v>1879306.1798350045</v>
      </c>
      <c r="E61" s="41">
        <f t="shared" si="18"/>
        <v>1531437.274970625</v>
      </c>
      <c r="F61" s="41">
        <f t="shared" si="18"/>
        <v>1566683.9560005688</v>
      </c>
      <c r="G61" s="41">
        <f t="shared" si="18"/>
        <v>939946.97056484</v>
      </c>
      <c r="H61" s="41">
        <f t="shared" si="18"/>
        <v>540557.2661995105</v>
      </c>
      <c r="I61" s="41">
        <f>SUM(I62:I78)</f>
        <v>657325.2440546666</v>
      </c>
      <c r="J61" s="41">
        <f t="shared" si="18"/>
        <v>802188.507185733</v>
      </c>
      <c r="K61" s="41">
        <f>SUM(K62:K75)</f>
        <v>1018425.1000000001</v>
      </c>
      <c r="L61" s="46">
        <f>SUM(B61:K61)</f>
        <v>9857673.758810947</v>
      </c>
      <c r="M61" s="40"/>
    </row>
    <row r="62" spans="1:13" ht="18.75" customHeight="1">
      <c r="A62" s="47" t="s">
        <v>45</v>
      </c>
      <c r="B62" s="48">
        <v>346115.39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346115.39</v>
      </c>
      <c r="M62"/>
    </row>
    <row r="63" spans="1:13" ht="18.75" customHeight="1">
      <c r="A63" s="47" t="s">
        <v>54</v>
      </c>
      <c r="B63" s="17">
        <v>0</v>
      </c>
      <c r="C63" s="48">
        <v>503581.92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503581.92</v>
      </c>
      <c r="M63"/>
    </row>
    <row r="64" spans="1:13" ht="18.75" customHeight="1">
      <c r="A64" s="47" t="s">
        <v>55</v>
      </c>
      <c r="B64" s="17">
        <v>0</v>
      </c>
      <c r="C64" s="48">
        <v>72105.95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72105.95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1879306.1798350045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1879306.1798350045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1531437.274970625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1531437.274970625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1566683.9560005688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1566683.9560005688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939946.97056484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939946.97056484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540557.2661995105</v>
      </c>
      <c r="I69" s="17">
        <v>0</v>
      </c>
      <c r="J69" s="17">
        <v>0</v>
      </c>
      <c r="K69" s="17">
        <v>0</v>
      </c>
      <c r="L69" s="46">
        <f t="shared" si="19"/>
        <v>540557.2661995105</v>
      </c>
    </row>
    <row r="70" spans="1:12" ht="18.75" customHeight="1">
      <c r="A70" s="47" t="s">
        <v>78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657325.2440546666</v>
      </c>
      <c r="J70" s="17">
        <v>0</v>
      </c>
      <c r="K70" s="17">
        <v>0</v>
      </c>
      <c r="L70" s="46">
        <f t="shared" si="19"/>
        <v>657325.2440546666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802188.507185733</v>
      </c>
      <c r="K71" s="17">
        <v>0</v>
      </c>
      <c r="L71" s="46">
        <f t="shared" si="19"/>
        <v>802188.507185733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621430.28</v>
      </c>
      <c r="L72" s="46">
        <f t="shared" si="19"/>
        <v>621430.28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396994.82</v>
      </c>
      <c r="L73" s="46">
        <f t="shared" si="19"/>
        <v>396994.82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79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2023-09-22T17:20:53Z</dcterms:modified>
  <cp:category/>
  <cp:version/>
  <cp:contentType/>
  <cp:contentStatus/>
</cp:coreProperties>
</file>