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<sst xmlns="http://schemas.openxmlformats.org/spreadsheetml/2006/main" count="86" uniqueCount="85">
  <si>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</si>
  <si>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</si>
  <si>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</si>
  <si>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</si>
  <si>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</si>
  <si>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</si>
  <si>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</si>
  <si>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</si>
  <si>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</si>
  <si>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</si>
  <si>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</si>
  <si>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</si>
  <si>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</si>
  <si>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</si>
  <si>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</si>
  <si>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</si>
  <si>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</si>
  <si>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</si>
  <si>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</si>
  <si>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</si>
  <si>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</si>
  <si>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</si>
  <si>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</si>
  <si>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</si>
  <si>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</si>
  <si>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</si>
  <si>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</si>
  <si>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</si>
  <si>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</si>
  <si>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</si>
  <si>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</si>
  <si>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</si>
  <si>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</si>
  <si>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</si>
  <si>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</si>
  <si>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</si>
  <si>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</si>
  <si>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</si>
  <si>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</si>
  <si>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</si>
  <si>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</si>
  <si>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</si>
  <si>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</si>
  <si>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</si>
  <si>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</si>
  <si>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</si>
  <si>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</si>
  <si>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</si>
  <si>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</si>
  <si>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</si>
  <si>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</si>
  <si>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</si>
  <si>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</si>
  <si>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</si>
  <si>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</si>
  <si>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</si>
  <si>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</si>
  <si>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</si>
  <si>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</si>
  <si>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</si>
  <si>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</si>
  <si>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</si>
  <si>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</si>
  <si>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</si>
  <si>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</si>
  <si>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</si>
  <si>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</si>
  <si>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</si>
  <si>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</si>
  <si>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</si>
  <si>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</si>
  <si>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</si>
  <si>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</si>
  <si>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</si>
  <si>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</si>
  <si>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</si>
  <si>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</si>
  <si>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</si>
  <si>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</si>
  <si>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</si>
  <si>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</si>
  <si>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</si>
  <si>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</si>
  <si>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</si>
  <si>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13/09/23 - VENCIMENTO 20/09/23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</si>
</sst>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91426</v>
      </c>
      <c r="C7" s="10">
        <f aca="true" t="shared" si="0" ref="C7:K7">C8+C11</f>
        <v>114259</v>
      </c>
      <c r="D7" s="10">
        <f t="shared" si="0"/>
        <v>341844</v>
      </c>
      <c r="E7" s="10">
        <f t="shared" si="0"/>
        <v>267490</v>
      </c>
      <c r="F7" s="10">
        <f t="shared" si="0"/>
        <v>277694</v>
      </c>
      <c r="G7" s="10">
        <f t="shared" si="0"/>
        <v>161422</v>
      </c>
      <c r="H7" s="10">
        <f t="shared" si="0"/>
        <v>92955</v>
      </c>
      <c r="I7" s="10">
        <f t="shared" si="0"/>
        <v>125073</v>
      </c>
      <c r="J7" s="10">
        <f t="shared" si="0"/>
        <v>129664</v>
      </c>
      <c r="K7" s="10">
        <f t="shared" si="0"/>
        <v>230042</v>
      </c>
      <c r="L7" s="10">
        <f aca="true" t="shared" si="1" ref="L7:L13">SUM(B7:K7)</f>
        <v>1831869</v>
      </c>
      <c r="M7" s="11"/>
    </row>
    <row r="8" spans="1:13" ht="17.25" customHeight="1">
      <c r="A8" s="12" t="s">
        <v>82</v>
      </c>
      <c r="B8" s="13">
        <f>B9+B10</f>
        <v>4714</v>
      </c>
      <c r="C8" s="13">
        <f aca="true" t="shared" si="2" ref="C8:K8">C9+C10</f>
        <v>4904</v>
      </c>
      <c r="D8" s="13">
        <f t="shared" si="2"/>
        <v>15463</v>
      </c>
      <c r="E8" s="13">
        <f t="shared" si="2"/>
        <v>10473</v>
      </c>
      <c r="F8" s="13">
        <f t="shared" si="2"/>
        <v>9548</v>
      </c>
      <c r="G8" s="13">
        <f t="shared" si="2"/>
        <v>8077</v>
      </c>
      <c r="H8" s="13">
        <f t="shared" si="2"/>
        <v>4291</v>
      </c>
      <c r="I8" s="13">
        <f t="shared" si="2"/>
        <v>4381</v>
      </c>
      <c r="J8" s="13">
        <f t="shared" si="2"/>
        <v>6133</v>
      </c>
      <c r="K8" s="13">
        <f t="shared" si="2"/>
        <v>9927</v>
      </c>
      <c r="L8" s="13">
        <f t="shared" si="1"/>
        <v>77911</v>
      </c>
      <c r="M8"/>
    </row>
    <row r="9" spans="1:13" ht="17.25" customHeight="1">
      <c r="A9" s="14" t="s">
        <v>18</v>
      </c>
      <c r="B9" s="15">
        <v>4713</v>
      </c>
      <c r="C9" s="15">
        <v>4904</v>
      </c>
      <c r="D9" s="15">
        <v>15463</v>
      </c>
      <c r="E9" s="15">
        <v>10473</v>
      </c>
      <c r="F9" s="15">
        <v>9548</v>
      </c>
      <c r="G9" s="15">
        <v>8077</v>
      </c>
      <c r="H9" s="15">
        <v>4160</v>
      </c>
      <c r="I9" s="15">
        <v>4381</v>
      </c>
      <c r="J9" s="15">
        <v>6133</v>
      </c>
      <c r="K9" s="15">
        <v>9927</v>
      </c>
      <c r="L9" s="13">
        <f t="shared" si="1"/>
        <v>77779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131</v>
      </c>
      <c r="I10" s="15">
        <v>0</v>
      </c>
      <c r="J10" s="15">
        <v>0</v>
      </c>
      <c r="K10" s="15">
        <v>0</v>
      </c>
      <c r="L10" s="13">
        <f t="shared" si="1"/>
        <v>132</v>
      </c>
      <c r="M10"/>
    </row>
    <row r="11" spans="1:13" ht="17.25" customHeight="1">
      <c r="A11" s="12" t="s">
        <v>71</v>
      </c>
      <c r="B11" s="15">
        <v>86712</v>
      </c>
      <c r="C11" s="15">
        <v>109355</v>
      </c>
      <c r="D11" s="15">
        <v>326381</v>
      </c>
      <c r="E11" s="15">
        <v>257017</v>
      </c>
      <c r="F11" s="15">
        <v>268146</v>
      </c>
      <c r="G11" s="15">
        <v>153345</v>
      </c>
      <c r="H11" s="15">
        <v>88664</v>
      </c>
      <c r="I11" s="15">
        <v>120692</v>
      </c>
      <c r="J11" s="15">
        <v>123531</v>
      </c>
      <c r="K11" s="15">
        <v>220115</v>
      </c>
      <c r="L11" s="13">
        <f t="shared" si="1"/>
        <v>1753958</v>
      </c>
      <c r="M11" s="60"/>
    </row>
    <row r="12" spans="1:13" ht="17.25" customHeight="1">
      <c r="A12" s="14" t="s">
        <v>83</v>
      </c>
      <c r="B12" s="15">
        <v>9554</v>
      </c>
      <c r="C12" s="15">
        <v>7743</v>
      </c>
      <c r="D12" s="15">
        <v>27792</v>
      </c>
      <c r="E12" s="15">
        <v>24050</v>
      </c>
      <c r="F12" s="15">
        <v>22202</v>
      </c>
      <c r="G12" s="15">
        <v>13578</v>
      </c>
      <c r="H12" s="15">
        <v>7411</v>
      </c>
      <c r="I12" s="15">
        <v>6698</v>
      </c>
      <c r="J12" s="15">
        <v>8230</v>
      </c>
      <c r="K12" s="15">
        <v>13654</v>
      </c>
      <c r="L12" s="13">
        <f t="shared" si="1"/>
        <v>140912</v>
      </c>
      <c r="M12" s="60"/>
    </row>
    <row r="13" spans="1:13" ht="17.25" customHeight="1">
      <c r="A13" s="14" t="s">
        <v>72</v>
      </c>
      <c r="B13" s="15">
        <f>+B11-B12</f>
        <v>77158</v>
      </c>
      <c r="C13" s="15">
        <f aca="true" t="shared" si="3" ref="C13:K13">+C11-C12</f>
        <v>101612</v>
      </c>
      <c r="D13" s="15">
        <f t="shared" si="3"/>
        <v>298589</v>
      </c>
      <c r="E13" s="15">
        <f t="shared" si="3"/>
        <v>232967</v>
      </c>
      <c r="F13" s="15">
        <f t="shared" si="3"/>
        <v>245944</v>
      </c>
      <c r="G13" s="15">
        <f t="shared" si="3"/>
        <v>139767</v>
      </c>
      <c r="H13" s="15">
        <f t="shared" si="3"/>
        <v>81253</v>
      </c>
      <c r="I13" s="15">
        <f t="shared" si="3"/>
        <v>113994</v>
      </c>
      <c r="J13" s="15">
        <f t="shared" si="3"/>
        <v>115301</v>
      </c>
      <c r="K13" s="15">
        <f t="shared" si="3"/>
        <v>206461</v>
      </c>
      <c r="L13" s="13">
        <f t="shared" si="1"/>
        <v>1613046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73</v>
      </c>
      <c r="B16" s="20">
        <v>-0.013</v>
      </c>
      <c r="C16" s="20">
        <v>-0.0292</v>
      </c>
      <c r="D16" s="20">
        <v>-0.0347</v>
      </c>
      <c r="E16" s="20">
        <v>-0.0352</v>
      </c>
      <c r="F16" s="20">
        <v>-0.0311</v>
      </c>
      <c r="G16" s="20">
        <v>-0.0342</v>
      </c>
      <c r="H16" s="20">
        <v>-0.0376</v>
      </c>
      <c r="I16" s="20">
        <v>-0.0312</v>
      </c>
      <c r="J16" s="20">
        <v>-0.0336</v>
      </c>
      <c r="K16" s="20">
        <v>-0.0275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1.245781051430704</v>
      </c>
      <c r="C18" s="22">
        <v>1.163453142285949</v>
      </c>
      <c r="D18" s="22">
        <v>1.049158318639586</v>
      </c>
      <c r="E18" s="22">
        <v>1.0929692447181</v>
      </c>
      <c r="F18" s="22">
        <v>1.194810110509589</v>
      </c>
      <c r="G18" s="22">
        <v>1.134168082549535</v>
      </c>
      <c r="H18" s="22">
        <v>1.025672646322836</v>
      </c>
      <c r="I18" s="22">
        <v>1.141137574986833</v>
      </c>
      <c r="J18" s="22">
        <v>1.242602806328662</v>
      </c>
      <c r="K18" s="22">
        <v>1.080284656373181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838767.7900000002</v>
      </c>
      <c r="C20" s="25">
        <f aca="true" t="shared" si="4" ref="C20:K20">SUM(C21:C28)</f>
        <v>562512.2500000001</v>
      </c>
      <c r="D20" s="25">
        <f t="shared" si="4"/>
        <v>1824664.6700000002</v>
      </c>
      <c r="E20" s="25">
        <f t="shared" si="4"/>
        <v>1487806.1000000003</v>
      </c>
      <c r="F20" s="25">
        <f t="shared" si="4"/>
        <v>1510926.34</v>
      </c>
      <c r="G20" s="25">
        <f t="shared" si="4"/>
        <v>913049.33</v>
      </c>
      <c r="H20" s="25">
        <f t="shared" si="4"/>
        <v>526291.7700000001</v>
      </c>
      <c r="I20" s="25">
        <f t="shared" si="4"/>
        <v>642988.57</v>
      </c>
      <c r="J20" s="25">
        <f t="shared" si="4"/>
        <v>787208.1900000001</v>
      </c>
      <c r="K20" s="25">
        <f t="shared" si="4"/>
        <v>989914.95</v>
      </c>
      <c r="L20" s="25">
        <f>SUM(B20:K20)</f>
        <v>10084129.96</v>
      </c>
      <c r="M20"/>
    </row>
    <row r="21" spans="1:13" ht="17.25" customHeight="1">
      <c r="A21" s="26" t="s">
        <v>22</v>
      </c>
      <c r="B21" s="56">
        <f>ROUND((B15+B16)*B7,2)</f>
        <v>668680.62</v>
      </c>
      <c r="C21" s="56">
        <f aca="true" t="shared" si="5" ref="C21:K21">ROUND((C15+C16)*C7,2)</f>
        <v>468016.29</v>
      </c>
      <c r="D21" s="56">
        <f t="shared" si="5"/>
        <v>1666557.87</v>
      </c>
      <c r="E21" s="56">
        <f t="shared" si="5"/>
        <v>1320919.12</v>
      </c>
      <c r="F21" s="56">
        <f t="shared" si="5"/>
        <v>1211662.23</v>
      </c>
      <c r="G21" s="56">
        <f t="shared" si="5"/>
        <v>774454.33</v>
      </c>
      <c r="H21" s="56">
        <f t="shared" si="5"/>
        <v>491257.88</v>
      </c>
      <c r="I21" s="56">
        <f t="shared" si="5"/>
        <v>548032.36</v>
      </c>
      <c r="J21" s="56">
        <f t="shared" si="5"/>
        <v>611884.42</v>
      </c>
      <c r="K21" s="56">
        <f t="shared" si="5"/>
        <v>886466.85</v>
      </c>
      <c r="L21" s="33">
        <f aca="true" t="shared" si="6" ref="L21:L28">SUM(B21:K21)</f>
        <v>8647931.97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164349.03</v>
      </c>
      <c r="C22" s="33">
        <f t="shared" si="7"/>
        <v>76498.73</v>
      </c>
      <c r="D22" s="33">
        <f t="shared" si="7"/>
        <v>81925.18</v>
      </c>
      <c r="E22" s="33">
        <f t="shared" si="7"/>
        <v>122804.85</v>
      </c>
      <c r="F22" s="33">
        <f t="shared" si="7"/>
        <v>236044.05</v>
      </c>
      <c r="G22" s="33">
        <f t="shared" si="7"/>
        <v>103907.05</v>
      </c>
      <c r="H22" s="33">
        <f t="shared" si="7"/>
        <v>12611.89</v>
      </c>
      <c r="I22" s="33">
        <f t="shared" si="7"/>
        <v>77347.96</v>
      </c>
      <c r="J22" s="33">
        <f t="shared" si="7"/>
        <v>148444.88</v>
      </c>
      <c r="K22" s="33">
        <f t="shared" si="7"/>
        <v>71169.69</v>
      </c>
      <c r="L22" s="33">
        <f t="shared" si="6"/>
        <v>1095103.31</v>
      </c>
      <c r="M22"/>
    </row>
    <row r="23" spans="1:13" ht="17.25" customHeight="1">
      <c r="A23" s="27" t="s">
        <v>24</v>
      </c>
      <c r="B23" s="33">
        <v>2748.92</v>
      </c>
      <c r="C23" s="33">
        <v>15351.77</v>
      </c>
      <c r="D23" s="33">
        <v>69847.97</v>
      </c>
      <c r="E23" s="33">
        <v>38305.79</v>
      </c>
      <c r="F23" s="33">
        <v>57341.93</v>
      </c>
      <c r="G23" s="33">
        <v>33402.81</v>
      </c>
      <c r="H23" s="33">
        <v>19832.87</v>
      </c>
      <c r="I23" s="33">
        <v>14837.45</v>
      </c>
      <c r="J23" s="33">
        <v>22078.67</v>
      </c>
      <c r="K23" s="33">
        <v>27136.88</v>
      </c>
      <c r="L23" s="33">
        <f t="shared" si="6"/>
        <v>300885.06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669.67</v>
      </c>
      <c r="C26" s="33">
        <v>447.39</v>
      </c>
      <c r="D26" s="33">
        <v>1454.71</v>
      </c>
      <c r="E26" s="33">
        <v>1184.59</v>
      </c>
      <c r="F26" s="33">
        <v>1204.28</v>
      </c>
      <c r="G26" s="33">
        <v>728.76</v>
      </c>
      <c r="H26" s="33">
        <v>419.25</v>
      </c>
      <c r="I26" s="33">
        <v>512.1</v>
      </c>
      <c r="J26" s="33">
        <v>627.46</v>
      </c>
      <c r="K26" s="33">
        <v>787.85</v>
      </c>
      <c r="L26" s="33">
        <f t="shared" si="6"/>
        <v>8036.06</v>
      </c>
      <c r="M26" s="60"/>
    </row>
    <row r="27" spans="1:13" ht="17.25" customHeight="1">
      <c r="A27" s="27" t="s">
        <v>75</v>
      </c>
      <c r="B27" s="33">
        <v>338.73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353.04</v>
      </c>
      <c r="K27" s="33">
        <v>476.14</v>
      </c>
      <c r="L27" s="33">
        <f t="shared" si="6"/>
        <v>4501.240000000001</v>
      </c>
      <c r="M27" s="60"/>
    </row>
    <row r="28" spans="1:13" ht="17.25" customHeight="1">
      <c r="A28" s="27" t="s">
        <v>76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-128450.79</v>
      </c>
      <c r="C31" s="33">
        <f t="shared" si="8"/>
        <v>-21577.6</v>
      </c>
      <c r="D31" s="33">
        <f t="shared" si="8"/>
        <v>-68037.2</v>
      </c>
      <c r="E31" s="33">
        <f t="shared" si="8"/>
        <v>-52041.589999999895</v>
      </c>
      <c r="F31" s="33">
        <f t="shared" si="8"/>
        <v>-42011.2</v>
      </c>
      <c r="G31" s="33">
        <f t="shared" si="8"/>
        <v>-35538.8</v>
      </c>
      <c r="H31" s="33">
        <f t="shared" si="8"/>
        <v>-18304</v>
      </c>
      <c r="I31" s="33">
        <f t="shared" si="8"/>
        <v>-27436.870000000003</v>
      </c>
      <c r="J31" s="33">
        <f t="shared" si="8"/>
        <v>-26985.2</v>
      </c>
      <c r="K31" s="33">
        <f t="shared" si="8"/>
        <v>-43678.8</v>
      </c>
      <c r="L31" s="33">
        <f aca="true" t="shared" si="9" ref="L31:L38">SUM(B31:K31)</f>
        <v>-464062.0499999999</v>
      </c>
      <c r="M31"/>
    </row>
    <row r="32" spans="1:13" ht="18.75" customHeight="1">
      <c r="A32" s="27" t="s">
        <v>28</v>
      </c>
      <c r="B32" s="33">
        <f>B33+B34+B35+B36</f>
        <v>-20737.2</v>
      </c>
      <c r="C32" s="33">
        <f aca="true" t="shared" si="10" ref="C32:K32">C33+C34+C35+C36</f>
        <v>-21577.6</v>
      </c>
      <c r="D32" s="33">
        <f t="shared" si="10"/>
        <v>-68037.2</v>
      </c>
      <c r="E32" s="33">
        <f t="shared" si="10"/>
        <v>-46081.2</v>
      </c>
      <c r="F32" s="33">
        <f t="shared" si="10"/>
        <v>-42011.2</v>
      </c>
      <c r="G32" s="33">
        <f t="shared" si="10"/>
        <v>-35538.8</v>
      </c>
      <c r="H32" s="33">
        <f t="shared" si="10"/>
        <v>-18304</v>
      </c>
      <c r="I32" s="33">
        <f t="shared" si="10"/>
        <v>-27436.870000000003</v>
      </c>
      <c r="J32" s="33">
        <f t="shared" si="10"/>
        <v>-26985.2</v>
      </c>
      <c r="K32" s="33">
        <f t="shared" si="10"/>
        <v>-43678.8</v>
      </c>
      <c r="L32" s="33">
        <f t="shared" si="9"/>
        <v>-350388.07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-20737.2</v>
      </c>
      <c r="C33" s="33">
        <f t="shared" si="11"/>
        <v>-21577.6</v>
      </c>
      <c r="D33" s="33">
        <f t="shared" si="11"/>
        <v>-68037.2</v>
      </c>
      <c r="E33" s="33">
        <f t="shared" si="11"/>
        <v>-46081.2</v>
      </c>
      <c r="F33" s="33">
        <f t="shared" si="11"/>
        <v>-42011.2</v>
      </c>
      <c r="G33" s="33">
        <f t="shared" si="11"/>
        <v>-35538.8</v>
      </c>
      <c r="H33" s="33">
        <f t="shared" si="11"/>
        <v>-18304</v>
      </c>
      <c r="I33" s="33">
        <f t="shared" si="11"/>
        <v>-19276.4</v>
      </c>
      <c r="J33" s="33">
        <f t="shared" si="11"/>
        <v>-26985.2</v>
      </c>
      <c r="K33" s="33">
        <f t="shared" si="11"/>
        <v>-43678.8</v>
      </c>
      <c r="L33" s="33">
        <f t="shared" si="9"/>
        <v>-342227.60000000003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-8160.47</v>
      </c>
      <c r="J36" s="17">
        <v>0</v>
      </c>
      <c r="K36" s="17">
        <v>0</v>
      </c>
      <c r="L36" s="33">
        <f t="shared" si="9"/>
        <v>-8160.47</v>
      </c>
      <c r="M36"/>
    </row>
    <row r="37" spans="1:13" s="36" customFormat="1" ht="18.75" customHeight="1">
      <c r="A37" s="27" t="s">
        <v>32</v>
      </c>
      <c r="B37" s="38">
        <f>SUM(B38:B49)</f>
        <v>-107713.59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-5960.389999999898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-113673.9799999999</v>
      </c>
      <c r="M37"/>
    </row>
    <row r="38" spans="1:13" ht="18.75" customHeight="1">
      <c r="A38" s="37" t="s">
        <v>33</v>
      </c>
      <c r="B38" s="38">
        <v>-81580.70999999999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-81580.70999999999</v>
      </c>
      <c r="M38"/>
    </row>
    <row r="39" spans="1:13" ht="18.75" customHeight="1">
      <c r="A39" s="37" t="s">
        <v>34</v>
      </c>
      <c r="B39" s="33">
        <v>-26132.88</v>
      </c>
      <c r="C39" s="17">
        <v>0</v>
      </c>
      <c r="D39" s="17">
        <v>0</v>
      </c>
      <c r="E39" s="33">
        <v>-5960.39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-32093.27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710317.0000000001</v>
      </c>
      <c r="C55" s="41">
        <f t="shared" si="16"/>
        <v>540934.6500000001</v>
      </c>
      <c r="D55" s="41">
        <f t="shared" si="16"/>
        <v>1756627.4700000002</v>
      </c>
      <c r="E55" s="41">
        <f t="shared" si="16"/>
        <v>1435764.5100000005</v>
      </c>
      <c r="F55" s="41">
        <f t="shared" si="16"/>
        <v>1468915.1400000001</v>
      </c>
      <c r="G55" s="41">
        <f t="shared" si="16"/>
        <v>877510.5299999999</v>
      </c>
      <c r="H55" s="41">
        <f t="shared" si="16"/>
        <v>507987.77000000014</v>
      </c>
      <c r="I55" s="41">
        <f t="shared" si="16"/>
        <v>615551.7</v>
      </c>
      <c r="J55" s="41">
        <f t="shared" si="16"/>
        <v>760222.9900000001</v>
      </c>
      <c r="K55" s="41">
        <f t="shared" si="16"/>
        <v>946236.1499999999</v>
      </c>
      <c r="L55" s="42">
        <f t="shared" si="14"/>
        <v>9620067.910000002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710317</v>
      </c>
      <c r="C61" s="41">
        <f aca="true" t="shared" si="18" ref="C61:J61">SUM(C62:C73)</f>
        <v>540934.66</v>
      </c>
      <c r="D61" s="41">
        <f t="shared" si="18"/>
        <v>1756627.4682224477</v>
      </c>
      <c r="E61" s="41">
        <f t="shared" si="18"/>
        <v>1435764.5087650483</v>
      </c>
      <c r="F61" s="41">
        <f t="shared" si="18"/>
        <v>1468915.147576085</v>
      </c>
      <c r="G61" s="41">
        <f t="shared" si="18"/>
        <v>877510.534781214</v>
      </c>
      <c r="H61" s="41">
        <f t="shared" si="18"/>
        <v>507987.76851813763</v>
      </c>
      <c r="I61" s="41">
        <f>SUM(I62:I78)</f>
        <v>615551.6965929046</v>
      </c>
      <c r="J61" s="41">
        <f t="shared" si="18"/>
        <v>760222.9874954831</v>
      </c>
      <c r="K61" s="41">
        <f>SUM(K62:K75)</f>
        <v>946236.1300000001</v>
      </c>
      <c r="L61" s="46">
        <f>SUM(B61:K61)</f>
        <v>9620067.901951322</v>
      </c>
      <c r="M61" s="40"/>
    </row>
    <row r="62" spans="1:13" ht="18.75" customHeight="1">
      <c r="A62" s="47" t="s">
        <v>46</v>
      </c>
      <c r="B62" s="48">
        <v>710317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710317</v>
      </c>
      <c r="M62"/>
    </row>
    <row r="63" spans="1:13" ht="18.75" customHeight="1">
      <c r="A63" s="47" t="s">
        <v>55</v>
      </c>
      <c r="B63" s="17">
        <v>0</v>
      </c>
      <c r="C63" s="48">
        <v>474183.32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474183.32</v>
      </c>
      <c r="M63"/>
    </row>
    <row r="64" spans="1:13" ht="18.75" customHeight="1">
      <c r="A64" s="47" t="s">
        <v>56</v>
      </c>
      <c r="B64" s="17">
        <v>0</v>
      </c>
      <c r="C64" s="48">
        <v>66751.34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66751.34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1756627.4682224477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1756627.4682224477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1435764.5087650483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1435764.5087650483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1468915.147576085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1468915.147576085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877510.534781214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877510.534781214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507987.76851813763</v>
      </c>
      <c r="I69" s="17">
        <v>0</v>
      </c>
      <c r="J69" s="17">
        <v>0</v>
      </c>
      <c r="K69" s="17">
        <v>0</v>
      </c>
      <c r="L69" s="46">
        <f t="shared" si="19"/>
        <v>507987.76851813763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615551.6965929046</v>
      </c>
      <c r="J70" s="17">
        <v>0</v>
      </c>
      <c r="K70" s="17">
        <v>0</v>
      </c>
      <c r="L70" s="46">
        <f t="shared" si="19"/>
        <v>615551.6965929046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760222.9874954831</v>
      </c>
      <c r="K71" s="17">
        <v>0</v>
      </c>
      <c r="L71" s="46">
        <f t="shared" si="19"/>
        <v>760222.9874954831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551277.17</v>
      </c>
      <c r="L72" s="46">
        <f t="shared" si="19"/>
        <v>551277.17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394958.96</v>
      </c>
      <c r="L73" s="46">
        <f t="shared" si="19"/>
        <v>394958.96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>
        <v>271191.5</v>
      </c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2023-09-19T20:12:38Z</dcterms:modified>
  <cp:category/>
  <cp:version/>
  <cp:contentType/>
  <cp:contentStatus/>
</cp:coreProperties>
</file>