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<sst xmlns="http://schemas.openxmlformats.org/spreadsheetml/2006/main" count="86" uniqueCount="85">
  <si>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</si>
  <si>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</si>
  <si>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</si>
  <si>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</si>
  <si>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</si>
  <si>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</si>
  <si>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</si>
  <si>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</si>
  <si>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</si>
  <si>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</si>
  <si>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</si>
  <si>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</si>
  <si>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</si>
  <si>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</si>
  <si>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</si>
  <si>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</si>
  <si>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</si>
  <si>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</si>
  <si>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</si>
  <si>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</si>
  <si>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</si>
  <si>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</si>
  <si>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</si>
  <si>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</si>
  <si>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</si>
  <si>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</si>
  <si>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</si>
  <si>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</si>
  <si>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</si>
  <si>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</si>
  <si>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</si>
  <si>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</si>
  <si>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</si>
  <si>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</si>
  <si>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</si>
  <si>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</si>
  <si>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</si>
  <si>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</si>
  <si>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</si>
  <si>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</si>
  <si>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</si>
  <si>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</si>
  <si>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</si>
  <si>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</si>
  <si>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</si>
  <si>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</si>
  <si>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</si>
  <si>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</si>
  <si>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</si>
  <si>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</si>
  <si>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</si>
  <si>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</si>
  <si>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</si>
  <si>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</si>
  <si>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</si>
  <si>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</si>
  <si>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</si>
  <si>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</si>
  <si>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</si>
  <si>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</si>
  <si>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</si>
  <si>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</si>
  <si>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</si>
  <si>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</si>
  <si>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</si>
  <si>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</si>
  <si>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</si>
  <si>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</si>
  <si>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</si>
  <si>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</si>
  <si>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</si>
  <si>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</si>
  <si>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</si>
  <si>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</si>
  <si>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</si>
  <si>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</si>
  <si>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</si>
  <si>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</si>
  <si>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</si>
  <si>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</si>
  <si>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</si>
  <si>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</si>
  <si>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</si>
  <si>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</si>
  <si>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12/09/23 - VENCIMENTO 19/09/23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</si>
</sst>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91578</v>
      </c>
      <c r="C7" s="10">
        <f aca="true" t="shared" si="0" ref="C7:K7">C8+C11</f>
        <v>114373</v>
      </c>
      <c r="D7" s="10">
        <f t="shared" si="0"/>
        <v>341132</v>
      </c>
      <c r="E7" s="10">
        <f t="shared" si="0"/>
        <v>267622</v>
      </c>
      <c r="F7" s="10">
        <f t="shared" si="0"/>
        <v>278272</v>
      </c>
      <c r="G7" s="10">
        <f t="shared" si="0"/>
        <v>161776</v>
      </c>
      <c r="H7" s="10">
        <f t="shared" si="0"/>
        <v>91315</v>
      </c>
      <c r="I7" s="10">
        <f t="shared" si="0"/>
        <v>123884</v>
      </c>
      <c r="J7" s="10">
        <f t="shared" si="0"/>
        <v>129190</v>
      </c>
      <c r="K7" s="10">
        <f t="shared" si="0"/>
        <v>229513</v>
      </c>
      <c r="L7" s="10">
        <f aca="true" t="shared" si="1" ref="L7:L13">SUM(B7:K7)</f>
        <v>1828655</v>
      </c>
      <c r="M7" s="11"/>
    </row>
    <row r="8" spans="1:13" ht="17.25" customHeight="1">
      <c r="A8" s="12" t="s">
        <v>82</v>
      </c>
      <c r="B8" s="13">
        <f>B9+B10</f>
        <v>4788</v>
      </c>
      <c r="C8" s="13">
        <f aca="true" t="shared" si="2" ref="C8:K8">C9+C10</f>
        <v>5142</v>
      </c>
      <c r="D8" s="13">
        <f t="shared" si="2"/>
        <v>16144</v>
      </c>
      <c r="E8" s="13">
        <f t="shared" si="2"/>
        <v>10769</v>
      </c>
      <c r="F8" s="13">
        <f t="shared" si="2"/>
        <v>10042</v>
      </c>
      <c r="G8" s="13">
        <f t="shared" si="2"/>
        <v>8226</v>
      </c>
      <c r="H8" s="13">
        <f t="shared" si="2"/>
        <v>4445</v>
      </c>
      <c r="I8" s="13">
        <f t="shared" si="2"/>
        <v>4552</v>
      </c>
      <c r="J8" s="13">
        <f t="shared" si="2"/>
        <v>6200</v>
      </c>
      <c r="K8" s="13">
        <f t="shared" si="2"/>
        <v>10079</v>
      </c>
      <c r="L8" s="13">
        <f t="shared" si="1"/>
        <v>80387</v>
      </c>
      <c r="M8"/>
    </row>
    <row r="9" spans="1:13" ht="17.25" customHeight="1">
      <c r="A9" s="14" t="s">
        <v>18</v>
      </c>
      <c r="B9" s="15">
        <v>4785</v>
      </c>
      <c r="C9" s="15">
        <v>5142</v>
      </c>
      <c r="D9" s="15">
        <v>16144</v>
      </c>
      <c r="E9" s="15">
        <v>10769</v>
      </c>
      <c r="F9" s="15">
        <v>10042</v>
      </c>
      <c r="G9" s="15">
        <v>8226</v>
      </c>
      <c r="H9" s="15">
        <v>4325</v>
      </c>
      <c r="I9" s="15">
        <v>4552</v>
      </c>
      <c r="J9" s="15">
        <v>6200</v>
      </c>
      <c r="K9" s="15">
        <v>10079</v>
      </c>
      <c r="L9" s="13">
        <f t="shared" si="1"/>
        <v>80264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120</v>
      </c>
      <c r="I10" s="15">
        <v>0</v>
      </c>
      <c r="J10" s="15">
        <v>0</v>
      </c>
      <c r="K10" s="15">
        <v>0</v>
      </c>
      <c r="L10" s="13">
        <f t="shared" si="1"/>
        <v>123</v>
      </c>
      <c r="M10"/>
    </row>
    <row r="11" spans="1:13" ht="17.25" customHeight="1">
      <c r="A11" s="12" t="s">
        <v>71</v>
      </c>
      <c r="B11" s="15">
        <v>86790</v>
      </c>
      <c r="C11" s="15">
        <v>109231</v>
      </c>
      <c r="D11" s="15">
        <v>324988</v>
      </c>
      <c r="E11" s="15">
        <v>256853</v>
      </c>
      <c r="F11" s="15">
        <v>268230</v>
      </c>
      <c r="G11" s="15">
        <v>153550</v>
      </c>
      <c r="H11" s="15">
        <v>86870</v>
      </c>
      <c r="I11" s="15">
        <v>119332</v>
      </c>
      <c r="J11" s="15">
        <v>122990</v>
      </c>
      <c r="K11" s="15">
        <v>219434</v>
      </c>
      <c r="L11" s="13">
        <f t="shared" si="1"/>
        <v>1748268</v>
      </c>
      <c r="M11" s="60"/>
    </row>
    <row r="12" spans="1:13" ht="17.25" customHeight="1">
      <c r="A12" s="14" t="s">
        <v>83</v>
      </c>
      <c r="B12" s="15">
        <v>9637</v>
      </c>
      <c r="C12" s="15">
        <v>7829</v>
      </c>
      <c r="D12" s="15">
        <v>27710</v>
      </c>
      <c r="E12" s="15">
        <v>24278</v>
      </c>
      <c r="F12" s="15">
        <v>21768</v>
      </c>
      <c r="G12" s="15">
        <v>13920</v>
      </c>
      <c r="H12" s="15">
        <v>7613</v>
      </c>
      <c r="I12" s="15">
        <v>6800</v>
      </c>
      <c r="J12" s="15">
        <v>8188</v>
      </c>
      <c r="K12" s="15">
        <v>14047</v>
      </c>
      <c r="L12" s="13">
        <f t="shared" si="1"/>
        <v>141790</v>
      </c>
      <c r="M12" s="60"/>
    </row>
    <row r="13" spans="1:13" ht="17.25" customHeight="1">
      <c r="A13" s="14" t="s">
        <v>72</v>
      </c>
      <c r="B13" s="15">
        <f>+B11-B12</f>
        <v>77153</v>
      </c>
      <c r="C13" s="15">
        <f aca="true" t="shared" si="3" ref="C13:K13">+C11-C12</f>
        <v>101402</v>
      </c>
      <c r="D13" s="15">
        <f t="shared" si="3"/>
        <v>297278</v>
      </c>
      <c r="E13" s="15">
        <f t="shared" si="3"/>
        <v>232575</v>
      </c>
      <c r="F13" s="15">
        <f t="shared" si="3"/>
        <v>246462</v>
      </c>
      <c r="G13" s="15">
        <f t="shared" si="3"/>
        <v>139630</v>
      </c>
      <c r="H13" s="15">
        <f t="shared" si="3"/>
        <v>79257</v>
      </c>
      <c r="I13" s="15">
        <f t="shared" si="3"/>
        <v>112532</v>
      </c>
      <c r="J13" s="15">
        <f t="shared" si="3"/>
        <v>114802</v>
      </c>
      <c r="K13" s="15">
        <f t="shared" si="3"/>
        <v>205387</v>
      </c>
      <c r="L13" s="13">
        <f t="shared" si="1"/>
        <v>1606478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73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1.249199030375574</v>
      </c>
      <c r="C18" s="22">
        <v>1.163586558602698</v>
      </c>
      <c r="D18" s="22">
        <v>1.050467428909954</v>
      </c>
      <c r="E18" s="22">
        <v>1.089302204169603</v>
      </c>
      <c r="F18" s="22">
        <v>1.192773758356011</v>
      </c>
      <c r="G18" s="22">
        <v>1.133828277812506</v>
      </c>
      <c r="H18" s="22">
        <v>1.038830148739038</v>
      </c>
      <c r="I18" s="22">
        <v>1.152989767985156</v>
      </c>
      <c r="J18" s="22">
        <v>1.247914787515422</v>
      </c>
      <c r="K18" s="22">
        <v>1.084555365553419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842668.15</v>
      </c>
      <c r="C20" s="25">
        <f aca="true" t="shared" si="4" ref="C20:K20">SUM(C21:C28)</f>
        <v>562861.1100000001</v>
      </c>
      <c r="D20" s="25">
        <f t="shared" si="4"/>
        <v>1822300.8900000001</v>
      </c>
      <c r="E20" s="25">
        <f t="shared" si="4"/>
        <v>1483485.69</v>
      </c>
      <c r="F20" s="25">
        <f t="shared" si="4"/>
        <v>1511579.79</v>
      </c>
      <c r="G20" s="25">
        <f t="shared" si="4"/>
        <v>914419.85</v>
      </c>
      <c r="H20" s="25">
        <f t="shared" si="4"/>
        <v>523521.18999999994</v>
      </c>
      <c r="I20" s="25">
        <f t="shared" si="4"/>
        <v>643249.3200000001</v>
      </c>
      <c r="J20" s="25">
        <f t="shared" si="4"/>
        <v>787959.15</v>
      </c>
      <c r="K20" s="25">
        <f t="shared" si="4"/>
        <v>991523.2999999999</v>
      </c>
      <c r="L20" s="25">
        <f>SUM(B20:K20)</f>
        <v>10083568.440000001</v>
      </c>
      <c r="M20"/>
    </row>
    <row r="21" spans="1:13" ht="17.25" customHeight="1">
      <c r="A21" s="26" t="s">
        <v>22</v>
      </c>
      <c r="B21" s="56">
        <f>ROUND((B15+B16)*B7,2)</f>
        <v>669792.33</v>
      </c>
      <c r="C21" s="56">
        <f aca="true" t="shared" si="5" ref="C21:K21">ROUND((C15+C16)*C7,2)</f>
        <v>468483.25</v>
      </c>
      <c r="D21" s="56">
        <f t="shared" si="5"/>
        <v>1663086.73</v>
      </c>
      <c r="E21" s="56">
        <f t="shared" si="5"/>
        <v>1321570.96</v>
      </c>
      <c r="F21" s="56">
        <f t="shared" si="5"/>
        <v>1214184.22</v>
      </c>
      <c r="G21" s="56">
        <f t="shared" si="5"/>
        <v>776152.72</v>
      </c>
      <c r="H21" s="56">
        <f t="shared" si="5"/>
        <v>482590.64</v>
      </c>
      <c r="I21" s="56">
        <f t="shared" si="5"/>
        <v>542822.52</v>
      </c>
      <c r="J21" s="56">
        <f t="shared" si="5"/>
        <v>609647.61</v>
      </c>
      <c r="K21" s="56">
        <f t="shared" si="5"/>
        <v>884428.35</v>
      </c>
      <c r="L21" s="33">
        <f aca="true" t="shared" si="6" ref="L21:L28">SUM(B21:K21)</f>
        <v>8632759.33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166911.6</v>
      </c>
      <c r="C22" s="33">
        <f t="shared" si="7"/>
        <v>76637.56</v>
      </c>
      <c r="D22" s="33">
        <f t="shared" si="7"/>
        <v>83931.71</v>
      </c>
      <c r="E22" s="33">
        <f t="shared" si="7"/>
        <v>118019.2</v>
      </c>
      <c r="F22" s="33">
        <f t="shared" si="7"/>
        <v>234062.86</v>
      </c>
      <c r="G22" s="33">
        <f t="shared" si="7"/>
        <v>103871.18</v>
      </c>
      <c r="H22" s="33">
        <f t="shared" si="7"/>
        <v>18739.07</v>
      </c>
      <c r="I22" s="33">
        <f t="shared" si="7"/>
        <v>83046.29</v>
      </c>
      <c r="J22" s="33">
        <f t="shared" si="7"/>
        <v>151140.66</v>
      </c>
      <c r="K22" s="33">
        <f t="shared" si="7"/>
        <v>74783.16</v>
      </c>
      <c r="L22" s="33">
        <f t="shared" si="6"/>
        <v>1111143.2899999998</v>
      </c>
      <c r="M22"/>
    </row>
    <row r="23" spans="1:13" ht="17.25" customHeight="1">
      <c r="A23" s="27" t="s">
        <v>24</v>
      </c>
      <c r="B23" s="33">
        <v>2975</v>
      </c>
      <c r="C23" s="33">
        <v>15094.84</v>
      </c>
      <c r="D23" s="33">
        <v>68954.43</v>
      </c>
      <c r="E23" s="33">
        <v>38124.82</v>
      </c>
      <c r="F23" s="33">
        <v>57457.39</v>
      </c>
      <c r="G23" s="33">
        <v>33110.81</v>
      </c>
      <c r="H23" s="33">
        <v>19605.17</v>
      </c>
      <c r="I23" s="33">
        <v>14609.71</v>
      </c>
      <c r="J23" s="33">
        <v>22370.66</v>
      </c>
      <c r="K23" s="33">
        <v>27170.26</v>
      </c>
      <c r="L23" s="33">
        <f t="shared" si="6"/>
        <v>299473.08999999997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669.67</v>
      </c>
      <c r="C26" s="33">
        <v>447.39</v>
      </c>
      <c r="D26" s="33">
        <v>1449.08</v>
      </c>
      <c r="E26" s="33">
        <v>1178.96</v>
      </c>
      <c r="F26" s="33">
        <v>1201.47</v>
      </c>
      <c r="G26" s="33">
        <v>728.76</v>
      </c>
      <c r="H26" s="33">
        <v>416.43</v>
      </c>
      <c r="I26" s="33">
        <v>512.1</v>
      </c>
      <c r="J26" s="33">
        <v>627.46</v>
      </c>
      <c r="K26" s="33">
        <v>787.85</v>
      </c>
      <c r="L26" s="33">
        <f t="shared" si="6"/>
        <v>8019.170000000001</v>
      </c>
      <c r="M26" s="60"/>
    </row>
    <row r="27" spans="1:13" ht="17.25" customHeight="1">
      <c r="A27" s="27" t="s">
        <v>75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76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-128767.59</v>
      </c>
      <c r="C31" s="33">
        <f t="shared" si="8"/>
        <v>-22624.8</v>
      </c>
      <c r="D31" s="33">
        <f t="shared" si="8"/>
        <v>-71033.6</v>
      </c>
      <c r="E31" s="33">
        <f t="shared" si="8"/>
        <v>1084256.0099999998</v>
      </c>
      <c r="F31" s="33">
        <f t="shared" si="8"/>
        <v>-44184.8</v>
      </c>
      <c r="G31" s="33">
        <f t="shared" si="8"/>
        <v>-36194.4</v>
      </c>
      <c r="H31" s="33">
        <f t="shared" si="8"/>
        <v>-19030</v>
      </c>
      <c r="I31" s="33">
        <f t="shared" si="8"/>
        <v>450313.7</v>
      </c>
      <c r="J31" s="33">
        <f t="shared" si="8"/>
        <v>-27280</v>
      </c>
      <c r="K31" s="33">
        <f t="shared" si="8"/>
        <v>-44347.6</v>
      </c>
      <c r="L31" s="33">
        <f aca="true" t="shared" si="9" ref="L31:L38">SUM(B31:K31)</f>
        <v>1141106.9199999997</v>
      </c>
      <c r="M31"/>
    </row>
    <row r="32" spans="1:13" ht="18.75" customHeight="1">
      <c r="A32" s="27" t="s">
        <v>28</v>
      </c>
      <c r="B32" s="33">
        <f>B33+B34+B35+B36</f>
        <v>-21054</v>
      </c>
      <c r="C32" s="33">
        <f aca="true" t="shared" si="10" ref="C32:K32">C33+C34+C35+C36</f>
        <v>-22624.8</v>
      </c>
      <c r="D32" s="33">
        <f t="shared" si="10"/>
        <v>-71033.6</v>
      </c>
      <c r="E32" s="33">
        <f t="shared" si="10"/>
        <v>-47383.6</v>
      </c>
      <c r="F32" s="33">
        <f t="shared" si="10"/>
        <v>-44184.8</v>
      </c>
      <c r="G32" s="33">
        <f t="shared" si="10"/>
        <v>-36194.4</v>
      </c>
      <c r="H32" s="33">
        <f t="shared" si="10"/>
        <v>-19030</v>
      </c>
      <c r="I32" s="33">
        <f t="shared" si="10"/>
        <v>-35686.3</v>
      </c>
      <c r="J32" s="33">
        <f t="shared" si="10"/>
        <v>-27280</v>
      </c>
      <c r="K32" s="33">
        <f t="shared" si="10"/>
        <v>-44347.6</v>
      </c>
      <c r="L32" s="33">
        <f t="shared" si="9"/>
        <v>-368819.1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-21054</v>
      </c>
      <c r="C33" s="33">
        <f t="shared" si="11"/>
        <v>-22624.8</v>
      </c>
      <c r="D33" s="33">
        <f t="shared" si="11"/>
        <v>-71033.6</v>
      </c>
      <c r="E33" s="33">
        <f t="shared" si="11"/>
        <v>-47383.6</v>
      </c>
      <c r="F33" s="33">
        <f t="shared" si="11"/>
        <v>-44184.8</v>
      </c>
      <c r="G33" s="33">
        <f t="shared" si="11"/>
        <v>-36194.4</v>
      </c>
      <c r="H33" s="33">
        <f t="shared" si="11"/>
        <v>-19030</v>
      </c>
      <c r="I33" s="33">
        <f t="shared" si="11"/>
        <v>-20028.8</v>
      </c>
      <c r="J33" s="33">
        <f t="shared" si="11"/>
        <v>-27280</v>
      </c>
      <c r="K33" s="33">
        <f t="shared" si="11"/>
        <v>-44347.6</v>
      </c>
      <c r="L33" s="33">
        <f t="shared" si="9"/>
        <v>-353161.6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-15657.5</v>
      </c>
      <c r="J36" s="17">
        <v>0</v>
      </c>
      <c r="K36" s="17">
        <v>0</v>
      </c>
      <c r="L36" s="33">
        <f t="shared" si="9"/>
        <v>-15657.5</v>
      </c>
      <c r="M36"/>
    </row>
    <row r="37" spans="1:13" s="36" customFormat="1" ht="18.75" customHeight="1">
      <c r="A37" s="27" t="s">
        <v>32</v>
      </c>
      <c r="B37" s="38">
        <f>SUM(B38:B49)</f>
        <v>-107713.59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1131639.6099999999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1509926.02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713900.56</v>
      </c>
      <c r="C55" s="41">
        <f t="shared" si="16"/>
        <v>540236.31</v>
      </c>
      <c r="D55" s="41">
        <f t="shared" si="16"/>
        <v>1751267.29</v>
      </c>
      <c r="E55" s="41">
        <f t="shared" si="16"/>
        <v>2567741.6999999997</v>
      </c>
      <c r="F55" s="41">
        <f t="shared" si="16"/>
        <v>1467394.99</v>
      </c>
      <c r="G55" s="41">
        <f t="shared" si="16"/>
        <v>878225.45</v>
      </c>
      <c r="H55" s="41">
        <f t="shared" si="16"/>
        <v>504491.18999999994</v>
      </c>
      <c r="I55" s="41">
        <f t="shared" si="16"/>
        <v>1093563.02</v>
      </c>
      <c r="J55" s="41">
        <f t="shared" si="16"/>
        <v>760679.15</v>
      </c>
      <c r="K55" s="41">
        <f t="shared" si="16"/>
        <v>947175.7</v>
      </c>
      <c r="L55" s="42">
        <f t="shared" si="14"/>
        <v>11224675.36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713900.58</v>
      </c>
      <c r="C61" s="41">
        <f aca="true" t="shared" si="18" ref="C61:J61">SUM(C62:C73)</f>
        <v>540236.31</v>
      </c>
      <c r="D61" s="41">
        <f t="shared" si="18"/>
        <v>1751267.288387578</v>
      </c>
      <c r="E61" s="41">
        <f t="shared" si="18"/>
        <v>2567741.702262814</v>
      </c>
      <c r="F61" s="41">
        <f t="shared" si="18"/>
        <v>1467394.9895834588</v>
      </c>
      <c r="G61" s="41">
        <f t="shared" si="18"/>
        <v>878225.4375548181</v>
      </c>
      <c r="H61" s="41">
        <f t="shared" si="18"/>
        <v>504491.19768648216</v>
      </c>
      <c r="I61" s="41">
        <f>SUM(I62:I78)</f>
        <v>1093563.0243367848</v>
      </c>
      <c r="J61" s="41">
        <f t="shared" si="18"/>
        <v>760679.151234317</v>
      </c>
      <c r="K61" s="41">
        <f>SUM(K62:K75)</f>
        <v>947175.69</v>
      </c>
      <c r="L61" s="46">
        <f>SUM(B61:K61)</f>
        <v>11224675.371046253</v>
      </c>
      <c r="M61" s="40"/>
    </row>
    <row r="62" spans="1:13" ht="18.75" customHeight="1">
      <c r="A62" s="47" t="s">
        <v>46</v>
      </c>
      <c r="B62" s="48">
        <v>713900.58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713900.58</v>
      </c>
      <c r="M62"/>
    </row>
    <row r="63" spans="1:13" ht="18.75" customHeight="1">
      <c r="A63" s="47" t="s">
        <v>55</v>
      </c>
      <c r="B63" s="17">
        <v>0</v>
      </c>
      <c r="C63" s="48">
        <v>473679.2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473679.2</v>
      </c>
      <c r="M63"/>
    </row>
    <row r="64" spans="1:13" ht="18.75" customHeight="1">
      <c r="A64" s="47" t="s">
        <v>56</v>
      </c>
      <c r="B64" s="17">
        <v>0</v>
      </c>
      <c r="C64" s="48">
        <v>66557.11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66557.11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1751267.288387578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1751267.288387578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2567741.702262814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2567741.702262814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1467394.9895834588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1467394.9895834588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878225.4375548181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878225.4375548181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504491.19768648216</v>
      </c>
      <c r="I69" s="17">
        <v>0</v>
      </c>
      <c r="J69" s="17">
        <v>0</v>
      </c>
      <c r="K69" s="17">
        <v>0</v>
      </c>
      <c r="L69" s="46">
        <f t="shared" si="19"/>
        <v>504491.19768648216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1093563.0243367848</v>
      </c>
      <c r="J70" s="17">
        <v>0</v>
      </c>
      <c r="K70" s="17">
        <v>0</v>
      </c>
      <c r="L70" s="46">
        <f t="shared" si="19"/>
        <v>1093563.0243367848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760679.151234317</v>
      </c>
      <c r="K71" s="17">
        <v>0</v>
      </c>
      <c r="L71" s="46">
        <f t="shared" si="19"/>
        <v>760679.151234317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553150.6</v>
      </c>
      <c r="L72" s="46">
        <f t="shared" si="19"/>
        <v>553150.6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394025.09</v>
      </c>
      <c r="L73" s="46">
        <f t="shared" si="19"/>
        <v>394025.09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2023-09-18T19:48:55Z</dcterms:modified>
  <cp:category/>
  <cp:version/>
  <cp:contentType/>
  <cp:contentStatus/>
</cp:coreProperties>
</file>