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<sst xmlns="http://schemas.openxmlformats.org/spreadsheetml/2006/main" count="86" uniqueCount="85">
  <si>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</si>
  <si>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</si>
  <si>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</si>
  <si>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</si>
  <si>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</si>
  <si>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</si>
  <si>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</si>
  <si>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</si>
  <si>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</si>
  <si>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</si>
  <si>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</si>
  <si>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</si>
  <si>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</si>
  <si>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</si>
  <si>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</si>
  <si>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</si>
  <si>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</si>
  <si>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</si>
  <si>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</si>
  <si>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</si>
  <si>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</si>
  <si>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</si>
  <si>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</si>
  <si>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</si>
  <si>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</si>
  <si>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</si>
  <si>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</si>
  <si>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</si>
  <si>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</si>
  <si>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</si>
  <si>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</si>
  <si>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</si>
  <si>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</si>
  <si>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</si>
  <si>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</si>
  <si>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</si>
  <si>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</si>
  <si>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</si>
  <si>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</si>
  <si>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</si>
  <si>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</si>
  <si>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</si>
  <si>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</si>
  <si>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</si>
  <si>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</si>
  <si>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</si>
  <si>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</si>
  <si>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</si>
  <si>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</si>
  <si>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</si>
  <si>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</si>
  <si>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</si>
  <si>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</si>
  <si>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</si>
  <si>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</si>
  <si>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</si>
  <si>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</si>
  <si>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</si>
  <si>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</si>
  <si>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</si>
  <si>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</si>
  <si>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</si>
  <si>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</si>
  <si>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</si>
  <si>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</si>
  <si>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</si>
  <si>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</si>
  <si>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</si>
  <si>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</si>
  <si>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</si>
  <si>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</si>
  <si>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</si>
  <si>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</si>
  <si>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</si>
  <si>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</si>
  <si>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</si>
  <si>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</si>
  <si>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</si>
  <si>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</si>
  <si>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</si>
  <si>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</si>
  <si>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</si>
  <si>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</si>
  <si>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</si>
  <si>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11/09/23 - VENCIMENTO 18/09/23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</si>
</sst>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88482</v>
      </c>
      <c r="C7" s="10">
        <f aca="true" t="shared" si="0" ref="C7:K7">C8+C11</f>
        <v>109649</v>
      </c>
      <c r="D7" s="10">
        <f t="shared" si="0"/>
        <v>327154</v>
      </c>
      <c r="E7" s="10">
        <f t="shared" si="0"/>
        <v>263381</v>
      </c>
      <c r="F7" s="10">
        <f t="shared" si="0"/>
        <v>271215</v>
      </c>
      <c r="G7" s="10">
        <f t="shared" si="0"/>
        <v>153737</v>
      </c>
      <c r="H7" s="10">
        <f t="shared" si="0"/>
        <v>88091</v>
      </c>
      <c r="I7" s="10">
        <f t="shared" si="0"/>
        <v>117654</v>
      </c>
      <c r="J7" s="10">
        <f t="shared" si="0"/>
        <v>122784</v>
      </c>
      <c r="K7" s="10">
        <f t="shared" si="0"/>
        <v>222455</v>
      </c>
      <c r="L7" s="10">
        <f aca="true" t="shared" si="1" ref="L7:L13">SUM(B7:K7)</f>
        <v>1764602</v>
      </c>
      <c r="M7" s="11"/>
    </row>
    <row r="8" spans="1:13" ht="17.25" customHeight="1">
      <c r="A8" s="12" t="s">
        <v>82</v>
      </c>
      <c r="B8" s="13">
        <f>B9+B10</f>
        <v>4943</v>
      </c>
      <c r="C8" s="13">
        <f aca="true" t="shared" si="2" ref="C8:K8">C9+C10</f>
        <v>5055</v>
      </c>
      <c r="D8" s="13">
        <f t="shared" si="2"/>
        <v>16572</v>
      </c>
      <c r="E8" s="13">
        <f t="shared" si="2"/>
        <v>11482</v>
      </c>
      <c r="F8" s="13">
        <f t="shared" si="2"/>
        <v>10852</v>
      </c>
      <c r="G8" s="13">
        <f t="shared" si="2"/>
        <v>8338</v>
      </c>
      <c r="H8" s="13">
        <f t="shared" si="2"/>
        <v>4322</v>
      </c>
      <c r="I8" s="13">
        <f t="shared" si="2"/>
        <v>4552</v>
      </c>
      <c r="J8" s="13">
        <f t="shared" si="2"/>
        <v>6144</v>
      </c>
      <c r="K8" s="13">
        <f t="shared" si="2"/>
        <v>10560</v>
      </c>
      <c r="L8" s="13">
        <f t="shared" si="1"/>
        <v>82820</v>
      </c>
      <c r="M8"/>
    </row>
    <row r="9" spans="1:13" ht="17.25" customHeight="1">
      <c r="A9" s="14" t="s">
        <v>18</v>
      </c>
      <c r="B9" s="15">
        <v>4939</v>
      </c>
      <c r="C9" s="15">
        <v>5055</v>
      </c>
      <c r="D9" s="15">
        <v>16572</v>
      </c>
      <c r="E9" s="15">
        <v>11482</v>
      </c>
      <c r="F9" s="15">
        <v>10852</v>
      </c>
      <c r="G9" s="15">
        <v>8338</v>
      </c>
      <c r="H9" s="15">
        <v>4213</v>
      </c>
      <c r="I9" s="15">
        <v>4552</v>
      </c>
      <c r="J9" s="15">
        <v>6144</v>
      </c>
      <c r="K9" s="15">
        <v>10560</v>
      </c>
      <c r="L9" s="13">
        <f t="shared" si="1"/>
        <v>82707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109</v>
      </c>
      <c r="I10" s="15">
        <v>0</v>
      </c>
      <c r="J10" s="15">
        <v>0</v>
      </c>
      <c r="K10" s="15">
        <v>0</v>
      </c>
      <c r="L10" s="13">
        <f t="shared" si="1"/>
        <v>113</v>
      </c>
      <c r="M10"/>
    </row>
    <row r="11" spans="1:13" ht="17.25" customHeight="1">
      <c r="A11" s="12" t="s">
        <v>71</v>
      </c>
      <c r="B11" s="15">
        <v>83539</v>
      </c>
      <c r="C11" s="15">
        <v>104594</v>
      </c>
      <c r="D11" s="15">
        <v>310582</v>
      </c>
      <c r="E11" s="15">
        <v>251899</v>
      </c>
      <c r="F11" s="15">
        <v>260363</v>
      </c>
      <c r="G11" s="15">
        <v>145399</v>
      </c>
      <c r="H11" s="15">
        <v>83769</v>
      </c>
      <c r="I11" s="15">
        <v>113102</v>
      </c>
      <c r="J11" s="15">
        <v>116640</v>
      </c>
      <c r="K11" s="15">
        <v>211895</v>
      </c>
      <c r="L11" s="13">
        <f t="shared" si="1"/>
        <v>1681782</v>
      </c>
      <c r="M11" s="60"/>
    </row>
    <row r="12" spans="1:13" ht="17.25" customHeight="1">
      <c r="A12" s="14" t="s">
        <v>83</v>
      </c>
      <c r="B12" s="15">
        <v>9637</v>
      </c>
      <c r="C12" s="15">
        <v>7885</v>
      </c>
      <c r="D12" s="15">
        <v>27575</v>
      </c>
      <c r="E12" s="15">
        <v>25275</v>
      </c>
      <c r="F12" s="15">
        <v>22533</v>
      </c>
      <c r="G12" s="15">
        <v>13676</v>
      </c>
      <c r="H12" s="15">
        <v>7352</v>
      </c>
      <c r="I12" s="15">
        <v>6869</v>
      </c>
      <c r="J12" s="15">
        <v>8311</v>
      </c>
      <c r="K12" s="15">
        <v>14119</v>
      </c>
      <c r="L12" s="13">
        <f t="shared" si="1"/>
        <v>143232</v>
      </c>
      <c r="M12" s="60"/>
    </row>
    <row r="13" spans="1:13" ht="17.25" customHeight="1">
      <c r="A13" s="14" t="s">
        <v>72</v>
      </c>
      <c r="B13" s="15">
        <f>+B11-B12</f>
        <v>73902</v>
      </c>
      <c r="C13" s="15">
        <f aca="true" t="shared" si="3" ref="C13:K13">+C11-C12</f>
        <v>96709</v>
      </c>
      <c r="D13" s="15">
        <f t="shared" si="3"/>
        <v>283007</v>
      </c>
      <c r="E13" s="15">
        <f t="shared" si="3"/>
        <v>226624</v>
      </c>
      <c r="F13" s="15">
        <f t="shared" si="3"/>
        <v>237830</v>
      </c>
      <c r="G13" s="15">
        <f t="shared" si="3"/>
        <v>131723</v>
      </c>
      <c r="H13" s="15">
        <f t="shared" si="3"/>
        <v>76417</v>
      </c>
      <c r="I13" s="15">
        <f t="shared" si="3"/>
        <v>106233</v>
      </c>
      <c r="J13" s="15">
        <f t="shared" si="3"/>
        <v>108329</v>
      </c>
      <c r="K13" s="15">
        <f t="shared" si="3"/>
        <v>197776</v>
      </c>
      <c r="L13" s="13">
        <f t="shared" si="1"/>
        <v>1538550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1.277263052763758</v>
      </c>
      <c r="C18" s="22">
        <v>1.205958145060575</v>
      </c>
      <c r="D18" s="22">
        <v>1.088482897394029</v>
      </c>
      <c r="E18" s="22">
        <v>1.106032743270037</v>
      </c>
      <c r="F18" s="22">
        <v>1.218753819660821</v>
      </c>
      <c r="G18" s="22">
        <v>1.186096593513134</v>
      </c>
      <c r="H18" s="22">
        <v>1.074763465679767</v>
      </c>
      <c r="I18" s="22">
        <v>1.204500232666265</v>
      </c>
      <c r="J18" s="22">
        <v>1.310368302186407</v>
      </c>
      <c r="K18" s="22">
        <v>1.117729961642675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832347.5800000001</v>
      </c>
      <c r="C20" s="25">
        <f aca="true" t="shared" si="4" ref="C20:K20">SUM(C21:C28)</f>
        <v>559183.5300000001</v>
      </c>
      <c r="D20" s="25">
        <f t="shared" si="4"/>
        <v>1811858.07</v>
      </c>
      <c r="E20" s="25">
        <f t="shared" si="4"/>
        <v>1482382.8099999998</v>
      </c>
      <c r="F20" s="25">
        <f t="shared" si="4"/>
        <v>1505444.7000000002</v>
      </c>
      <c r="G20" s="25">
        <f t="shared" si="4"/>
        <v>909656.42</v>
      </c>
      <c r="H20" s="25">
        <f t="shared" si="4"/>
        <v>522602.3399999999</v>
      </c>
      <c r="I20" s="25">
        <f t="shared" si="4"/>
        <v>638744.5100000001</v>
      </c>
      <c r="J20" s="25">
        <f t="shared" si="4"/>
        <v>786418.42</v>
      </c>
      <c r="K20" s="25">
        <f t="shared" si="4"/>
        <v>990179.1399999998</v>
      </c>
      <c r="L20" s="25">
        <f>SUM(B20:K20)</f>
        <v>10038817.520000001</v>
      </c>
      <c r="M20"/>
    </row>
    <row r="21" spans="1:13" ht="17.25" customHeight="1">
      <c r="A21" s="26" t="s">
        <v>22</v>
      </c>
      <c r="B21" s="56">
        <f>ROUND((B15+B16)*B7,2)</f>
        <v>647148.5</v>
      </c>
      <c r="C21" s="56">
        <f aca="true" t="shared" si="5" ref="C21:K21">ROUND((C15+C16)*C7,2)</f>
        <v>449133.27</v>
      </c>
      <c r="D21" s="56">
        <f t="shared" si="5"/>
        <v>1594941.18</v>
      </c>
      <c r="E21" s="56">
        <f t="shared" si="5"/>
        <v>1300628.05</v>
      </c>
      <c r="F21" s="56">
        <f t="shared" si="5"/>
        <v>1183392.41</v>
      </c>
      <c r="G21" s="56">
        <f t="shared" si="5"/>
        <v>737584</v>
      </c>
      <c r="H21" s="56">
        <f t="shared" si="5"/>
        <v>465552.13</v>
      </c>
      <c r="I21" s="56">
        <f t="shared" si="5"/>
        <v>515524.53</v>
      </c>
      <c r="J21" s="56">
        <f t="shared" si="5"/>
        <v>579417.7</v>
      </c>
      <c r="K21" s="56">
        <f t="shared" si="5"/>
        <v>857230.34</v>
      </c>
      <c r="L21" s="33">
        <f aca="true" t="shared" si="6" ref="L21:L28">SUM(B21:K21)</f>
        <v>8330552.11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179430.37</v>
      </c>
      <c r="C22" s="33">
        <f t="shared" si="7"/>
        <v>92502.66</v>
      </c>
      <c r="D22" s="33">
        <f t="shared" si="7"/>
        <v>141125.02</v>
      </c>
      <c r="E22" s="33">
        <f t="shared" si="7"/>
        <v>137909.16</v>
      </c>
      <c r="F22" s="33">
        <f t="shared" si="7"/>
        <v>258871.61</v>
      </c>
      <c r="G22" s="33">
        <f t="shared" si="7"/>
        <v>137261.87</v>
      </c>
      <c r="H22" s="33">
        <f t="shared" si="7"/>
        <v>34806.29</v>
      </c>
      <c r="I22" s="33">
        <f t="shared" si="7"/>
        <v>105424.89</v>
      </c>
      <c r="J22" s="33">
        <f t="shared" si="7"/>
        <v>179832.89</v>
      </c>
      <c r="K22" s="33">
        <f t="shared" si="7"/>
        <v>100921.7</v>
      </c>
      <c r="L22" s="33">
        <f t="shared" si="6"/>
        <v>1368086.4600000002</v>
      </c>
      <c r="M22"/>
    </row>
    <row r="23" spans="1:13" ht="17.25" customHeight="1">
      <c r="A23" s="27" t="s">
        <v>24</v>
      </c>
      <c r="B23" s="33">
        <v>2782.3</v>
      </c>
      <c r="C23" s="33">
        <v>14902.14</v>
      </c>
      <c r="D23" s="33">
        <v>69461.04</v>
      </c>
      <c r="E23" s="33">
        <v>38066.45</v>
      </c>
      <c r="F23" s="33">
        <v>57299.73</v>
      </c>
      <c r="G23" s="33">
        <v>33525.41</v>
      </c>
      <c r="H23" s="33">
        <v>19654.79</v>
      </c>
      <c r="I23" s="33">
        <v>15024.29</v>
      </c>
      <c r="J23" s="33">
        <v>22364.79</v>
      </c>
      <c r="K23" s="33">
        <v>26879.94</v>
      </c>
      <c r="L23" s="33">
        <f t="shared" si="6"/>
        <v>299960.88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666.86</v>
      </c>
      <c r="C26" s="33">
        <v>447.39</v>
      </c>
      <c r="D26" s="33">
        <v>1451.89</v>
      </c>
      <c r="E26" s="33">
        <v>1187.4</v>
      </c>
      <c r="F26" s="33">
        <v>1207.1</v>
      </c>
      <c r="G26" s="33">
        <v>728.76</v>
      </c>
      <c r="H26" s="33">
        <v>419.25</v>
      </c>
      <c r="I26" s="33">
        <v>512.1</v>
      </c>
      <c r="J26" s="33">
        <v>630.28</v>
      </c>
      <c r="K26" s="33">
        <v>793.48</v>
      </c>
      <c r="L26" s="33">
        <f t="shared" si="6"/>
        <v>8044.51</v>
      </c>
      <c r="M26" s="60"/>
    </row>
    <row r="27" spans="1:13" ht="17.25" customHeight="1">
      <c r="A27" s="27" t="s">
        <v>75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-129445.19</v>
      </c>
      <c r="C31" s="33">
        <f t="shared" si="8"/>
        <v>-22242</v>
      </c>
      <c r="D31" s="33">
        <f t="shared" si="8"/>
        <v>-72916.8</v>
      </c>
      <c r="E31" s="33">
        <f t="shared" si="8"/>
        <v>-56481.1899999999</v>
      </c>
      <c r="F31" s="33">
        <f t="shared" si="8"/>
        <v>-47748.8</v>
      </c>
      <c r="G31" s="33">
        <f t="shared" si="8"/>
        <v>-36687.2</v>
      </c>
      <c r="H31" s="33">
        <f t="shared" si="8"/>
        <v>-18537.2</v>
      </c>
      <c r="I31" s="33">
        <f t="shared" si="8"/>
        <v>-26224.949999999997</v>
      </c>
      <c r="J31" s="33">
        <f t="shared" si="8"/>
        <v>-27033.6</v>
      </c>
      <c r="K31" s="33">
        <f t="shared" si="8"/>
        <v>-46464</v>
      </c>
      <c r="L31" s="33">
        <f aca="true" t="shared" si="9" ref="L31:L38">SUM(B31:K31)</f>
        <v>-483780.9299999999</v>
      </c>
      <c r="M31"/>
    </row>
    <row r="32" spans="1:13" ht="18.75" customHeight="1">
      <c r="A32" s="27" t="s">
        <v>28</v>
      </c>
      <c r="B32" s="33">
        <f>B33+B34+B35+B36</f>
        <v>-21731.6</v>
      </c>
      <c r="C32" s="33">
        <f aca="true" t="shared" si="10" ref="C32:K32">C33+C34+C35+C36</f>
        <v>-22242</v>
      </c>
      <c r="D32" s="33">
        <f t="shared" si="10"/>
        <v>-72916.8</v>
      </c>
      <c r="E32" s="33">
        <f t="shared" si="10"/>
        <v>-50520.8</v>
      </c>
      <c r="F32" s="33">
        <f t="shared" si="10"/>
        <v>-47748.8</v>
      </c>
      <c r="G32" s="33">
        <f t="shared" si="10"/>
        <v>-36687.2</v>
      </c>
      <c r="H32" s="33">
        <f t="shared" si="10"/>
        <v>-18537.2</v>
      </c>
      <c r="I32" s="33">
        <f t="shared" si="10"/>
        <v>-26224.949999999997</v>
      </c>
      <c r="J32" s="33">
        <f t="shared" si="10"/>
        <v>-27033.6</v>
      </c>
      <c r="K32" s="33">
        <f t="shared" si="10"/>
        <v>-46464</v>
      </c>
      <c r="L32" s="33">
        <f t="shared" si="9"/>
        <v>-370106.95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-21731.6</v>
      </c>
      <c r="C33" s="33">
        <f t="shared" si="11"/>
        <v>-22242</v>
      </c>
      <c r="D33" s="33">
        <f t="shared" si="11"/>
        <v>-72916.8</v>
      </c>
      <c r="E33" s="33">
        <f t="shared" si="11"/>
        <v>-50520.8</v>
      </c>
      <c r="F33" s="33">
        <f t="shared" si="11"/>
        <v>-47748.8</v>
      </c>
      <c r="G33" s="33">
        <f t="shared" si="11"/>
        <v>-36687.2</v>
      </c>
      <c r="H33" s="33">
        <f t="shared" si="11"/>
        <v>-18537.2</v>
      </c>
      <c r="I33" s="33">
        <f t="shared" si="11"/>
        <v>-20028.8</v>
      </c>
      <c r="J33" s="33">
        <f t="shared" si="11"/>
        <v>-27033.6</v>
      </c>
      <c r="K33" s="33">
        <f t="shared" si="11"/>
        <v>-46464</v>
      </c>
      <c r="L33" s="33">
        <f t="shared" si="9"/>
        <v>-363910.8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-6196.15</v>
      </c>
      <c r="J36" s="17">
        <v>0</v>
      </c>
      <c r="K36" s="17">
        <v>0</v>
      </c>
      <c r="L36" s="33">
        <f t="shared" si="9"/>
        <v>-6196.15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-5960.389999999898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-113673.9799999999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702902.3900000001</v>
      </c>
      <c r="C55" s="41">
        <f t="shared" si="16"/>
        <v>536941.5300000001</v>
      </c>
      <c r="D55" s="41">
        <f t="shared" si="16"/>
        <v>1738941.27</v>
      </c>
      <c r="E55" s="41">
        <f t="shared" si="16"/>
        <v>1425901.6199999999</v>
      </c>
      <c r="F55" s="41">
        <f t="shared" si="16"/>
        <v>1457695.9000000001</v>
      </c>
      <c r="G55" s="41">
        <f t="shared" si="16"/>
        <v>872969.2200000001</v>
      </c>
      <c r="H55" s="41">
        <f t="shared" si="16"/>
        <v>504065.1399999999</v>
      </c>
      <c r="I55" s="41">
        <f t="shared" si="16"/>
        <v>612519.5600000002</v>
      </c>
      <c r="J55" s="41">
        <f t="shared" si="16"/>
        <v>759384.8200000001</v>
      </c>
      <c r="K55" s="41">
        <f t="shared" si="16"/>
        <v>943715.1399999998</v>
      </c>
      <c r="L55" s="42">
        <f t="shared" si="14"/>
        <v>9555036.590000002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702902.39</v>
      </c>
      <c r="C61" s="41">
        <f aca="true" t="shared" si="18" ref="C61:J61">SUM(C62:C73)</f>
        <v>536941.52</v>
      </c>
      <c r="D61" s="41">
        <f t="shared" si="18"/>
        <v>1738941.265715526</v>
      </c>
      <c r="E61" s="41">
        <f t="shared" si="18"/>
        <v>1425901.6317072287</v>
      </c>
      <c r="F61" s="41">
        <f t="shared" si="18"/>
        <v>1457695.9023031732</v>
      </c>
      <c r="G61" s="41">
        <f t="shared" si="18"/>
        <v>872969.2203503741</v>
      </c>
      <c r="H61" s="41">
        <f t="shared" si="18"/>
        <v>504065.1437022913</v>
      </c>
      <c r="I61" s="41">
        <f>SUM(I62:I78)</f>
        <v>612519.5677948359</v>
      </c>
      <c r="J61" s="41">
        <f t="shared" si="18"/>
        <v>759384.8146007331</v>
      </c>
      <c r="K61" s="41">
        <f>SUM(K62:K75)</f>
        <v>943715.15</v>
      </c>
      <c r="L61" s="46">
        <f>SUM(B61:K61)</f>
        <v>9555036.606174164</v>
      </c>
      <c r="M61" s="40"/>
    </row>
    <row r="62" spans="1:13" ht="18.75" customHeight="1">
      <c r="A62" s="47" t="s">
        <v>46</v>
      </c>
      <c r="B62" s="48">
        <v>702902.39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702902.39</v>
      </c>
      <c r="M62"/>
    </row>
    <row r="63" spans="1:13" ht="18.75" customHeight="1">
      <c r="A63" s="47" t="s">
        <v>55</v>
      </c>
      <c r="B63" s="17">
        <v>0</v>
      </c>
      <c r="C63" s="48">
        <v>471542.04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471542.04</v>
      </c>
      <c r="M63"/>
    </row>
    <row r="64" spans="1:13" ht="18.75" customHeight="1">
      <c r="A64" s="47" t="s">
        <v>56</v>
      </c>
      <c r="B64" s="17">
        <v>0</v>
      </c>
      <c r="C64" s="48">
        <v>65399.48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65399.48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1738941.265715526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1738941.265715526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1425901.6317072287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1425901.6317072287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1457695.9023031732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1457695.9023031732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872969.2203503741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872969.2203503741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504065.1437022913</v>
      </c>
      <c r="I69" s="17">
        <v>0</v>
      </c>
      <c r="J69" s="17">
        <v>0</v>
      </c>
      <c r="K69" s="17">
        <v>0</v>
      </c>
      <c r="L69" s="46">
        <f t="shared" si="19"/>
        <v>504065.1437022913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612519.5677948359</v>
      </c>
      <c r="J70" s="17">
        <v>0</v>
      </c>
      <c r="K70" s="17">
        <v>0</v>
      </c>
      <c r="L70" s="46">
        <f t="shared" si="19"/>
        <v>612519.5677948359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759384.8146007331</v>
      </c>
      <c r="K71" s="17">
        <v>0</v>
      </c>
      <c r="L71" s="46">
        <f t="shared" si="19"/>
        <v>759384.8146007331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551129.65</v>
      </c>
      <c r="L72" s="46">
        <f t="shared" si="19"/>
        <v>551129.65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392585.5</v>
      </c>
      <c r="L73" s="46">
        <f t="shared" si="19"/>
        <v>392585.5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2023-09-15T18:35:14Z</dcterms:modified>
  <cp:category/>
  <cp:version/>
  <cp:contentType/>
  <cp:contentStatus/>
</cp:coreProperties>
</file>