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<sst xmlns="http://schemas.openxmlformats.org/spreadsheetml/2006/main" count="86" uniqueCount="85">
  <si>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</si>
  <si>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</si>
  <si>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</si>
  <si>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</si>
  <si>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</si>
  <si>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</si>
  <si>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</si>
  <si>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</si>
  <si>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</si>
  <si>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</si>
  <si>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</si>
  <si>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</si>
  <si>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</si>
  <si>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</si>
  <si>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</si>
  <si>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</si>
  <si>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</si>
  <si>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</si>
  <si>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</si>
  <si>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</si>
  <si>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</si>
  <si>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</si>
  <si>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</si>
  <si>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</si>
  <si>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</si>
  <si>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</si>
  <si>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</si>
  <si>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</si>
  <si>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</si>
  <si>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</si>
  <si>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</si>
  <si>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</si>
  <si>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</si>
  <si>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</si>
  <si>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</si>
  <si>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</si>
  <si>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</si>
  <si>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</si>
  <si>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</si>
  <si>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</si>
  <si>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</si>
  <si>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</si>
  <si>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</si>
  <si>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</si>
  <si>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</si>
  <si>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</si>
  <si>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</si>
  <si>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</si>
  <si>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</si>
  <si>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</si>
  <si>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</si>
  <si>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</si>
  <si>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</si>
  <si>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</si>
  <si>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</si>
  <si>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</si>
  <si>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</si>
  <si>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</si>
  <si>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</si>
  <si>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</si>
  <si>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</si>
  <si>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</si>
  <si>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</si>
  <si>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</si>
  <si>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</si>
  <si>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</si>
  <si>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</si>
  <si>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</si>
  <si>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</si>
  <si>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</si>
  <si>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</si>
  <si>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</si>
  <si>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</si>
  <si>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</si>
  <si>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</si>
  <si>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</si>
  <si>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</si>
  <si>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</si>
  <si>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</si>
  <si>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</si>
  <si>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</si>
  <si>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</si>
  <si>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</si>
  <si>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</si>
  <si>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10/09/23 - VENCIMENTO 15/09/23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</si>
</sst>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21273</v>
      </c>
      <c r="C7" s="10">
        <f aca="true" t="shared" si="0" ref="C7:K7">C8+C11</f>
        <v>29349</v>
      </c>
      <c r="D7" s="10">
        <f t="shared" si="0"/>
        <v>93210</v>
      </c>
      <c r="E7" s="10">
        <f t="shared" si="0"/>
        <v>76328</v>
      </c>
      <c r="F7" s="10">
        <f t="shared" si="0"/>
        <v>93229</v>
      </c>
      <c r="G7" s="10">
        <f t="shared" si="0"/>
        <v>37534</v>
      </c>
      <c r="H7" s="10">
        <f t="shared" si="0"/>
        <v>23903</v>
      </c>
      <c r="I7" s="10">
        <f t="shared" si="0"/>
        <v>38539</v>
      </c>
      <c r="J7" s="10">
        <f t="shared" si="0"/>
        <v>22474</v>
      </c>
      <c r="K7" s="10">
        <f t="shared" si="0"/>
        <v>69517</v>
      </c>
      <c r="L7" s="10">
        <f aca="true" t="shared" si="1" ref="L7:L13">SUM(B7:K7)</f>
        <v>505356</v>
      </c>
      <c r="M7" s="11"/>
    </row>
    <row r="8" spans="1:13" ht="17.25" customHeight="1">
      <c r="A8" s="12" t="s">
        <v>82</v>
      </c>
      <c r="B8" s="13">
        <f>B9+B10</f>
        <v>1725</v>
      </c>
      <c r="C8" s="13">
        <f aca="true" t="shared" si="2" ref="C8:K8">C9+C10</f>
        <v>1934</v>
      </c>
      <c r="D8" s="13">
        <f t="shared" si="2"/>
        <v>6766</v>
      </c>
      <c r="E8" s="13">
        <f t="shared" si="2"/>
        <v>4999</v>
      </c>
      <c r="F8" s="13">
        <f t="shared" si="2"/>
        <v>5920</v>
      </c>
      <c r="G8" s="13">
        <f t="shared" si="2"/>
        <v>2709</v>
      </c>
      <c r="H8" s="13">
        <f t="shared" si="2"/>
        <v>1492</v>
      </c>
      <c r="I8" s="13">
        <f t="shared" si="2"/>
        <v>2067</v>
      </c>
      <c r="J8" s="13">
        <f t="shared" si="2"/>
        <v>1252</v>
      </c>
      <c r="K8" s="13">
        <f t="shared" si="2"/>
        <v>3892</v>
      </c>
      <c r="L8" s="13">
        <f t="shared" si="1"/>
        <v>32756</v>
      </c>
      <c r="M8"/>
    </row>
    <row r="9" spans="1:13" ht="17.25" customHeight="1">
      <c r="A9" s="14" t="s">
        <v>18</v>
      </c>
      <c r="B9" s="15">
        <v>1722</v>
      </c>
      <c r="C9" s="15">
        <v>1934</v>
      </c>
      <c r="D9" s="15">
        <v>6766</v>
      </c>
      <c r="E9" s="15">
        <v>4999</v>
      </c>
      <c r="F9" s="15">
        <v>5920</v>
      </c>
      <c r="G9" s="15">
        <v>2709</v>
      </c>
      <c r="H9" s="15">
        <v>1455</v>
      </c>
      <c r="I9" s="15">
        <v>2067</v>
      </c>
      <c r="J9" s="15">
        <v>1252</v>
      </c>
      <c r="K9" s="15">
        <v>3892</v>
      </c>
      <c r="L9" s="13">
        <f t="shared" si="1"/>
        <v>32716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 t="shared" si="1"/>
        <v>40</v>
      </c>
      <c r="M10"/>
    </row>
    <row r="11" spans="1:13" ht="17.25" customHeight="1">
      <c r="A11" s="12" t="s">
        <v>71</v>
      </c>
      <c r="B11" s="15">
        <v>19548</v>
      </c>
      <c r="C11" s="15">
        <v>27415</v>
      </c>
      <c r="D11" s="15">
        <v>86444</v>
      </c>
      <c r="E11" s="15">
        <v>71329</v>
      </c>
      <c r="F11" s="15">
        <v>87309</v>
      </c>
      <c r="G11" s="15">
        <v>34825</v>
      </c>
      <c r="H11" s="15">
        <v>22411</v>
      </c>
      <c r="I11" s="15">
        <v>36472</v>
      </c>
      <c r="J11" s="15">
        <v>21222</v>
      </c>
      <c r="K11" s="15">
        <v>65625</v>
      </c>
      <c r="L11" s="13">
        <f t="shared" si="1"/>
        <v>472600</v>
      </c>
      <c r="M11" s="60"/>
    </row>
    <row r="12" spans="1:13" ht="17.25" customHeight="1">
      <c r="A12" s="14" t="s">
        <v>83</v>
      </c>
      <c r="B12" s="15">
        <v>3075</v>
      </c>
      <c r="C12" s="15">
        <v>2764</v>
      </c>
      <c r="D12" s="15">
        <v>9032</v>
      </c>
      <c r="E12" s="15">
        <v>9128</v>
      </c>
      <c r="F12" s="15">
        <v>9336</v>
      </c>
      <c r="G12" s="15">
        <v>4124</v>
      </c>
      <c r="H12" s="15">
        <v>2670</v>
      </c>
      <c r="I12" s="15">
        <v>2343</v>
      </c>
      <c r="J12" s="15">
        <v>1820</v>
      </c>
      <c r="K12" s="15">
        <v>5068</v>
      </c>
      <c r="L12" s="13">
        <f t="shared" si="1"/>
        <v>49360</v>
      </c>
      <c r="M12" s="60"/>
    </row>
    <row r="13" spans="1:13" ht="17.25" customHeight="1">
      <c r="A13" s="14" t="s">
        <v>72</v>
      </c>
      <c r="B13" s="15">
        <f>+B11-B12</f>
        <v>16473</v>
      </c>
      <c r="C13" s="15">
        <f aca="true" t="shared" si="3" ref="C13:K13">+C11-C12</f>
        <v>24651</v>
      </c>
      <c r="D13" s="15">
        <f t="shared" si="3"/>
        <v>77412</v>
      </c>
      <c r="E13" s="15">
        <f t="shared" si="3"/>
        <v>62201</v>
      </c>
      <c r="F13" s="15">
        <f t="shared" si="3"/>
        <v>77973</v>
      </c>
      <c r="G13" s="15">
        <f t="shared" si="3"/>
        <v>30701</v>
      </c>
      <c r="H13" s="15">
        <f t="shared" si="3"/>
        <v>19741</v>
      </c>
      <c r="I13" s="15">
        <f t="shared" si="3"/>
        <v>34129</v>
      </c>
      <c r="J13" s="15">
        <f t="shared" si="3"/>
        <v>19402</v>
      </c>
      <c r="K13" s="15">
        <f t="shared" si="3"/>
        <v>60557</v>
      </c>
      <c r="L13" s="13">
        <f t="shared" si="1"/>
        <v>423240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1.790478246927967</v>
      </c>
      <c r="C18" s="22">
        <v>1.574942472524682</v>
      </c>
      <c r="D18" s="22">
        <v>1.416533456619602</v>
      </c>
      <c r="E18" s="22">
        <v>1.328926007259288</v>
      </c>
      <c r="F18" s="22">
        <v>1.561094952266007</v>
      </c>
      <c r="G18" s="22">
        <v>1.487385374710139</v>
      </c>
      <c r="H18" s="22">
        <v>1.432509027569683</v>
      </c>
      <c r="I18" s="22">
        <v>1.40801332952724</v>
      </c>
      <c r="J18" s="22">
        <v>1.863370187482612</v>
      </c>
      <c r="K18" s="22">
        <v>1.421582259275164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282377.03</v>
      </c>
      <c r="C20" s="25">
        <f aca="true" t="shared" si="4" ref="C20:K20">SUM(C21:C28)</f>
        <v>200036.27</v>
      </c>
      <c r="D20" s="25">
        <f t="shared" si="4"/>
        <v>680205.4900000001</v>
      </c>
      <c r="E20" s="25">
        <f t="shared" si="4"/>
        <v>529169.96</v>
      </c>
      <c r="F20" s="25">
        <f t="shared" si="4"/>
        <v>666712.8</v>
      </c>
      <c r="G20" s="25">
        <f t="shared" si="4"/>
        <v>284413.72000000003</v>
      </c>
      <c r="H20" s="25">
        <f t="shared" si="4"/>
        <v>192045.02000000005</v>
      </c>
      <c r="I20" s="25">
        <f t="shared" si="4"/>
        <v>246633.4</v>
      </c>
      <c r="J20" s="25">
        <f t="shared" si="4"/>
        <v>210765.67</v>
      </c>
      <c r="K20" s="25">
        <f t="shared" si="4"/>
        <v>401281.62999999995</v>
      </c>
      <c r="L20" s="25">
        <f>SUM(B20:K20)</f>
        <v>3693640.9899999998</v>
      </c>
      <c r="M20"/>
    </row>
    <row r="21" spans="1:13" ht="17.25" customHeight="1">
      <c r="A21" s="26" t="s">
        <v>22</v>
      </c>
      <c r="B21" s="56">
        <f>ROUND((B15+B16)*B7,2)</f>
        <v>155588.59</v>
      </c>
      <c r="C21" s="56">
        <f aca="true" t="shared" si="5" ref="C21:K21">ROUND((C15+C16)*C7,2)</f>
        <v>120216.44</v>
      </c>
      <c r="D21" s="56">
        <f t="shared" si="5"/>
        <v>454417.39</v>
      </c>
      <c r="E21" s="56">
        <f t="shared" si="5"/>
        <v>376922.93</v>
      </c>
      <c r="F21" s="56">
        <f t="shared" si="5"/>
        <v>406786.1</v>
      </c>
      <c r="G21" s="56">
        <f t="shared" si="5"/>
        <v>180076.87</v>
      </c>
      <c r="H21" s="56">
        <f t="shared" si="5"/>
        <v>126324.96</v>
      </c>
      <c r="I21" s="56">
        <f t="shared" si="5"/>
        <v>168866.34</v>
      </c>
      <c r="J21" s="56">
        <f t="shared" si="5"/>
        <v>106054.81</v>
      </c>
      <c r="K21" s="56">
        <f t="shared" si="5"/>
        <v>267883.76</v>
      </c>
      <c r="L21" s="33">
        <f aca="true" t="shared" si="6" ref="L21:L28">SUM(B21:K21)</f>
        <v>2363138.1900000004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122989.4</v>
      </c>
      <c r="C22" s="33">
        <f t="shared" si="7"/>
        <v>69117.54</v>
      </c>
      <c r="D22" s="33">
        <f t="shared" si="7"/>
        <v>189280.05</v>
      </c>
      <c r="E22" s="33">
        <f t="shared" si="7"/>
        <v>123979.75</v>
      </c>
      <c r="F22" s="33">
        <f t="shared" si="7"/>
        <v>228245.63</v>
      </c>
      <c r="G22" s="33">
        <f t="shared" si="7"/>
        <v>87766.83</v>
      </c>
      <c r="H22" s="33">
        <f t="shared" si="7"/>
        <v>54636.69</v>
      </c>
      <c r="I22" s="33">
        <f t="shared" si="7"/>
        <v>68899.72</v>
      </c>
      <c r="J22" s="33">
        <f t="shared" si="7"/>
        <v>91564.56</v>
      </c>
      <c r="K22" s="33">
        <f t="shared" si="7"/>
        <v>112935.04</v>
      </c>
      <c r="L22" s="33">
        <f t="shared" si="6"/>
        <v>1149415.21</v>
      </c>
      <c r="M22"/>
    </row>
    <row r="23" spans="1:13" ht="17.25" customHeight="1">
      <c r="A23" s="27" t="s">
        <v>24</v>
      </c>
      <c r="B23" s="33">
        <v>899.27</v>
      </c>
      <c r="C23" s="33">
        <v>8093.41</v>
      </c>
      <c r="D23" s="33">
        <v>30236.31</v>
      </c>
      <c r="E23" s="33">
        <v>22592.24</v>
      </c>
      <c r="F23" s="33">
        <v>25642.55</v>
      </c>
      <c r="G23" s="33">
        <v>15431.2</v>
      </c>
      <c r="H23" s="33">
        <v>8519.57</v>
      </c>
      <c r="I23" s="33">
        <v>6102.17</v>
      </c>
      <c r="J23" s="33">
        <v>8543.04</v>
      </c>
      <c r="K23" s="33">
        <v>15287.54</v>
      </c>
      <c r="L23" s="33">
        <f t="shared" si="6"/>
        <v>141347.30000000002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579.63</v>
      </c>
      <c r="C26" s="33">
        <v>410.81</v>
      </c>
      <c r="D26" s="33">
        <v>1392.8</v>
      </c>
      <c r="E26" s="33">
        <v>1083.29</v>
      </c>
      <c r="F26" s="33">
        <v>1364.67</v>
      </c>
      <c r="G26" s="33">
        <v>582.44</v>
      </c>
      <c r="H26" s="33">
        <v>393.92</v>
      </c>
      <c r="I26" s="33">
        <v>506.47</v>
      </c>
      <c r="J26" s="33">
        <v>430.5</v>
      </c>
      <c r="K26" s="33">
        <v>821.61</v>
      </c>
      <c r="L26" s="33">
        <f t="shared" si="6"/>
        <v>7566.139999999999</v>
      </c>
      <c r="M26" s="60"/>
    </row>
    <row r="27" spans="1:13" ht="17.25" customHeight="1">
      <c r="A27" s="27" t="s">
        <v>75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-115290.39</v>
      </c>
      <c r="C31" s="33">
        <f t="shared" si="8"/>
        <v>-8509.6</v>
      </c>
      <c r="D31" s="33">
        <f t="shared" si="8"/>
        <v>-29770.4</v>
      </c>
      <c r="E31" s="33">
        <f t="shared" si="8"/>
        <v>-409555.99</v>
      </c>
      <c r="F31" s="33">
        <f t="shared" si="8"/>
        <v>-26048</v>
      </c>
      <c r="G31" s="33">
        <f t="shared" si="8"/>
        <v>-11919.6</v>
      </c>
      <c r="H31" s="33">
        <f t="shared" si="8"/>
        <v>-6402</v>
      </c>
      <c r="I31" s="33">
        <f t="shared" si="8"/>
        <v>-180094.8</v>
      </c>
      <c r="J31" s="33">
        <f t="shared" si="8"/>
        <v>-5508.8</v>
      </c>
      <c r="K31" s="33">
        <f t="shared" si="8"/>
        <v>-17124.8</v>
      </c>
      <c r="L31" s="33">
        <f aca="true" t="shared" si="9" ref="L31:L38">SUM(B31:K31)</f>
        <v>-810224.3800000001</v>
      </c>
      <c r="M31"/>
    </row>
    <row r="32" spans="1:13" ht="18.75" customHeight="1">
      <c r="A32" s="27" t="s">
        <v>28</v>
      </c>
      <c r="B32" s="33">
        <f>B33+B34+B35+B36</f>
        <v>-7576.8</v>
      </c>
      <c r="C32" s="33">
        <f aca="true" t="shared" si="10" ref="C32:K32">C33+C34+C35+C36</f>
        <v>-8509.6</v>
      </c>
      <c r="D32" s="33">
        <f t="shared" si="10"/>
        <v>-29770.4</v>
      </c>
      <c r="E32" s="33">
        <f t="shared" si="10"/>
        <v>-21995.6</v>
      </c>
      <c r="F32" s="33">
        <f t="shared" si="10"/>
        <v>-26048</v>
      </c>
      <c r="G32" s="33">
        <f t="shared" si="10"/>
        <v>-11919.6</v>
      </c>
      <c r="H32" s="33">
        <f t="shared" si="10"/>
        <v>-6402</v>
      </c>
      <c r="I32" s="33">
        <f t="shared" si="10"/>
        <v>-9094.8</v>
      </c>
      <c r="J32" s="33">
        <f t="shared" si="10"/>
        <v>-5508.8</v>
      </c>
      <c r="K32" s="33">
        <f t="shared" si="10"/>
        <v>-17124.8</v>
      </c>
      <c r="L32" s="33">
        <f t="shared" si="9"/>
        <v>-143950.4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-7576.8</v>
      </c>
      <c r="C33" s="33">
        <f t="shared" si="11"/>
        <v>-8509.6</v>
      </c>
      <c r="D33" s="33">
        <f t="shared" si="11"/>
        <v>-29770.4</v>
      </c>
      <c r="E33" s="33">
        <f t="shared" si="11"/>
        <v>-21995.6</v>
      </c>
      <c r="F33" s="33">
        <f t="shared" si="11"/>
        <v>-26048</v>
      </c>
      <c r="G33" s="33">
        <f t="shared" si="11"/>
        <v>-11919.6</v>
      </c>
      <c r="H33" s="33">
        <f t="shared" si="11"/>
        <v>-6402</v>
      </c>
      <c r="I33" s="33">
        <f t="shared" si="11"/>
        <v>-9094.8</v>
      </c>
      <c r="J33" s="33">
        <f t="shared" si="11"/>
        <v>-5508.8</v>
      </c>
      <c r="K33" s="33">
        <f t="shared" si="11"/>
        <v>-17124.8</v>
      </c>
      <c r="L33" s="33">
        <f t="shared" si="9"/>
        <v>-143950.4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-387560.39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-666273.98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167086.64</v>
      </c>
      <c r="C55" s="41">
        <f t="shared" si="16"/>
        <v>191526.66999999998</v>
      </c>
      <c r="D55" s="41">
        <f t="shared" si="16"/>
        <v>650435.0900000001</v>
      </c>
      <c r="E55" s="41">
        <f t="shared" si="16"/>
        <v>119613.96999999997</v>
      </c>
      <c r="F55" s="41">
        <f t="shared" si="16"/>
        <v>640664.8</v>
      </c>
      <c r="G55" s="41">
        <f t="shared" si="16"/>
        <v>272494.12000000005</v>
      </c>
      <c r="H55" s="41">
        <f t="shared" si="16"/>
        <v>185643.02000000005</v>
      </c>
      <c r="I55" s="41">
        <f t="shared" si="16"/>
        <v>66538.6</v>
      </c>
      <c r="J55" s="41">
        <f t="shared" si="16"/>
        <v>205256.87000000002</v>
      </c>
      <c r="K55" s="41">
        <f t="shared" si="16"/>
        <v>384156.82999999996</v>
      </c>
      <c r="L55" s="42">
        <f t="shared" si="14"/>
        <v>2883416.610000001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167086.63</v>
      </c>
      <c r="C61" s="41">
        <f aca="true" t="shared" si="18" ref="C61:J61">SUM(C62:C73)</f>
        <v>191526.66999999998</v>
      </c>
      <c r="D61" s="41">
        <f t="shared" si="18"/>
        <v>650435.0878425431</v>
      </c>
      <c r="E61" s="41">
        <f t="shared" si="18"/>
        <v>119613.97633687</v>
      </c>
      <c r="F61" s="41">
        <f t="shared" si="18"/>
        <v>640664.797261432</v>
      </c>
      <c r="G61" s="41">
        <f t="shared" si="18"/>
        <v>272494.1198698406</v>
      </c>
      <c r="H61" s="41">
        <f t="shared" si="18"/>
        <v>185643.02741213233</v>
      </c>
      <c r="I61" s="41">
        <f>SUM(I62:I78)</f>
        <v>66538.58693140309</v>
      </c>
      <c r="J61" s="41">
        <f t="shared" si="18"/>
        <v>205256.84928028093</v>
      </c>
      <c r="K61" s="41">
        <f>SUM(K62:K75)</f>
        <v>384156.82999999996</v>
      </c>
      <c r="L61" s="46">
        <f>SUM(B61:K61)</f>
        <v>2883416.5749345026</v>
      </c>
      <c r="M61" s="40"/>
    </row>
    <row r="62" spans="1:13" ht="18.75" customHeight="1">
      <c r="A62" s="47" t="s">
        <v>46</v>
      </c>
      <c r="B62" s="48">
        <v>167086.63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167086.63</v>
      </c>
      <c r="M62"/>
    </row>
    <row r="63" spans="1:13" ht="18.75" customHeight="1">
      <c r="A63" s="47" t="s">
        <v>55</v>
      </c>
      <c r="B63" s="17">
        <v>0</v>
      </c>
      <c r="C63" s="48">
        <v>167911.43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167911.43</v>
      </c>
      <c r="M63"/>
    </row>
    <row r="64" spans="1:13" ht="18.75" customHeight="1">
      <c r="A64" s="47" t="s">
        <v>56</v>
      </c>
      <c r="B64" s="17">
        <v>0</v>
      </c>
      <c r="C64" s="48">
        <v>23615.24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23615.24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650435.0878425431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650435.0878425431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119613.97633687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119613.97633687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640664.797261432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640664.797261432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272494.1198698406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272494.1198698406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185643.02741213233</v>
      </c>
      <c r="I69" s="17">
        <v>0</v>
      </c>
      <c r="J69" s="17">
        <v>0</v>
      </c>
      <c r="K69" s="17">
        <v>0</v>
      </c>
      <c r="L69" s="46">
        <f t="shared" si="19"/>
        <v>185643.02741213233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66538.58693140309</v>
      </c>
      <c r="J70" s="17">
        <v>0</v>
      </c>
      <c r="K70" s="17">
        <v>0</v>
      </c>
      <c r="L70" s="46">
        <f t="shared" si="19"/>
        <v>66538.58693140309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205256.84928028093</v>
      </c>
      <c r="K71" s="17">
        <v>0</v>
      </c>
      <c r="L71" s="46">
        <f t="shared" si="19"/>
        <v>205256.84928028093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195113.25</v>
      </c>
      <c r="L72" s="46">
        <f t="shared" si="19"/>
        <v>195113.25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189043.58</v>
      </c>
      <c r="L73" s="46">
        <f t="shared" si="19"/>
        <v>189043.58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2023-09-14T19:13:12Z</dcterms:modified>
  <cp:category/>
  <cp:version/>
  <cp:contentType/>
  <cp:contentStatus/>
</cp:coreProperties>
</file>