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<sst xmlns="http://schemas.openxmlformats.org/spreadsheetml/2006/main" count="86" uniqueCount="85">
  <si>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</si>
  <si>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</si>
  <si>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</si>
  <si>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</si>
  <si>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</si>
  <si>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</si>
  <si>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</si>
  <si>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</si>
  <si>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</si>
  <si>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</si>
  <si>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</si>
  <si>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</si>
  <si>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</si>
  <si>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</si>
  <si>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</si>
  <si>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</si>
  <si>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</si>
  <si>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</si>
  <si>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</si>
  <si>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</si>
  <si>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</si>
  <si>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</si>
  <si>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</si>
  <si>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</si>
  <si>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</si>
  <si>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</si>
  <si>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</si>
  <si>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</si>
  <si>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</si>
  <si>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</si>
  <si>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</si>
  <si>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</si>
  <si>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</si>
  <si>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</si>
  <si>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</si>
  <si>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</si>
  <si>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</si>
  <si>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</si>
  <si>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</si>
  <si>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</si>
  <si>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</si>
  <si>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</si>
  <si>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</si>
  <si>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</si>
  <si>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</si>
  <si>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</si>
  <si>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</si>
  <si>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</si>
  <si>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</si>
  <si>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</si>
  <si>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</si>
  <si>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</si>
  <si>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</si>
  <si>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</si>
  <si>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</si>
  <si>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</si>
  <si>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</si>
  <si>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</si>
  <si>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</si>
  <si>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</si>
  <si>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</si>
  <si>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</si>
  <si>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</si>
  <si>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</si>
  <si>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</si>
  <si>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</si>
  <si>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</si>
  <si>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</si>
  <si>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</si>
  <si>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</si>
  <si>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</si>
  <si>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</si>
  <si>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</si>
  <si>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</si>
  <si>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</si>
  <si>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</si>
  <si>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</si>
  <si>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</si>
  <si>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</si>
  <si>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</si>
  <si>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</si>
  <si>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</si>
  <si>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</si>
  <si>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</si>
  <si>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05/09/23 - VENCIMENTO 13/09/23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</si>
</sst>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92002</v>
      </c>
      <c r="C7" s="10">
        <f aca="true" t="shared" si="0" ref="C7:K7">C8+C11</f>
        <v>112442</v>
      </c>
      <c r="D7" s="10">
        <f t="shared" si="0"/>
        <v>329950</v>
      </c>
      <c r="E7" s="10">
        <f t="shared" si="0"/>
        <v>264642</v>
      </c>
      <c r="F7" s="10">
        <f t="shared" si="0"/>
        <v>270777</v>
      </c>
      <c r="G7" s="10">
        <f t="shared" si="0"/>
        <v>157858</v>
      </c>
      <c r="H7" s="10">
        <f t="shared" si="0"/>
        <v>88343</v>
      </c>
      <c r="I7" s="10">
        <f t="shared" si="0"/>
        <v>123243</v>
      </c>
      <c r="J7" s="10">
        <f t="shared" si="0"/>
        <v>125576</v>
      </c>
      <c r="K7" s="10">
        <f t="shared" si="0"/>
        <v>227953</v>
      </c>
      <c r="L7" s="10">
        <f aca="true" t="shared" si="1" ref="L7:L13">SUM(B7:K7)</f>
        <v>1792786</v>
      </c>
      <c r="M7" s="11"/>
    </row>
    <row r="8" spans="1:13" ht="17.25" customHeight="1">
      <c r="A8" s="12" t="s">
        <v>82</v>
      </c>
      <c r="B8" s="13">
        <f>B9+B10</f>
        <v>4642</v>
      </c>
      <c r="C8" s="13">
        <f aca="true" t="shared" si="2" ref="C8:K8">C9+C10</f>
        <v>4953</v>
      </c>
      <c r="D8" s="13">
        <f t="shared" si="2"/>
        <v>15205</v>
      </c>
      <c r="E8" s="13">
        <f t="shared" si="2"/>
        <v>10578</v>
      </c>
      <c r="F8" s="13">
        <f t="shared" si="2"/>
        <v>9996</v>
      </c>
      <c r="G8" s="13">
        <f t="shared" si="2"/>
        <v>8330</v>
      </c>
      <c r="H8" s="13">
        <f t="shared" si="2"/>
        <v>4034</v>
      </c>
      <c r="I8" s="13">
        <f t="shared" si="2"/>
        <v>4350</v>
      </c>
      <c r="J8" s="13">
        <f t="shared" si="2"/>
        <v>5950</v>
      </c>
      <c r="K8" s="13">
        <f t="shared" si="2"/>
        <v>9830</v>
      </c>
      <c r="L8" s="13">
        <f t="shared" si="1"/>
        <v>77868</v>
      </c>
      <c r="M8"/>
    </row>
    <row r="9" spans="1:13" ht="17.25" customHeight="1">
      <c r="A9" s="14" t="s">
        <v>18</v>
      </c>
      <c r="B9" s="15">
        <v>4642</v>
      </c>
      <c r="C9" s="15">
        <v>4953</v>
      </c>
      <c r="D9" s="15">
        <v>15205</v>
      </c>
      <c r="E9" s="15">
        <v>10578</v>
      </c>
      <c r="F9" s="15">
        <v>9996</v>
      </c>
      <c r="G9" s="15">
        <v>8330</v>
      </c>
      <c r="H9" s="15">
        <v>3958</v>
      </c>
      <c r="I9" s="15">
        <v>4350</v>
      </c>
      <c r="J9" s="15">
        <v>5950</v>
      </c>
      <c r="K9" s="15">
        <v>9830</v>
      </c>
      <c r="L9" s="13">
        <f t="shared" si="1"/>
        <v>77792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76</v>
      </c>
      <c r="I10" s="15">
        <v>0</v>
      </c>
      <c r="J10" s="15">
        <v>0</v>
      </c>
      <c r="K10" s="15">
        <v>0</v>
      </c>
      <c r="L10" s="13">
        <f t="shared" si="1"/>
        <v>76</v>
      </c>
      <c r="M10"/>
    </row>
    <row r="11" spans="1:13" ht="17.25" customHeight="1">
      <c r="A11" s="12" t="s">
        <v>71</v>
      </c>
      <c r="B11" s="15">
        <v>87360</v>
      </c>
      <c r="C11" s="15">
        <v>107489</v>
      </c>
      <c r="D11" s="15">
        <v>314745</v>
      </c>
      <c r="E11" s="15">
        <v>254064</v>
      </c>
      <c r="F11" s="15">
        <v>260781</v>
      </c>
      <c r="G11" s="15">
        <v>149528</v>
      </c>
      <c r="H11" s="15">
        <v>84309</v>
      </c>
      <c r="I11" s="15">
        <v>118893</v>
      </c>
      <c r="J11" s="15">
        <v>119626</v>
      </c>
      <c r="K11" s="15">
        <v>218123</v>
      </c>
      <c r="L11" s="13">
        <f t="shared" si="1"/>
        <v>1714918</v>
      </c>
      <c r="M11" s="60"/>
    </row>
    <row r="12" spans="1:13" ht="17.25" customHeight="1">
      <c r="A12" s="14" t="s">
        <v>83</v>
      </c>
      <c r="B12" s="15">
        <v>9597</v>
      </c>
      <c r="C12" s="15">
        <v>7844</v>
      </c>
      <c r="D12" s="15">
        <v>27120</v>
      </c>
      <c r="E12" s="15">
        <v>24061</v>
      </c>
      <c r="F12" s="15">
        <v>21360</v>
      </c>
      <c r="G12" s="15">
        <v>13387</v>
      </c>
      <c r="H12" s="15">
        <v>7347</v>
      </c>
      <c r="I12" s="15">
        <v>6789</v>
      </c>
      <c r="J12" s="15">
        <v>8241</v>
      </c>
      <c r="K12" s="15">
        <v>13908</v>
      </c>
      <c r="L12" s="13">
        <f t="shared" si="1"/>
        <v>139654</v>
      </c>
      <c r="M12" s="60"/>
    </row>
    <row r="13" spans="1:13" ht="17.25" customHeight="1">
      <c r="A13" s="14" t="s">
        <v>72</v>
      </c>
      <c r="B13" s="15">
        <f>+B11-B12</f>
        <v>77763</v>
      </c>
      <c r="C13" s="15">
        <f aca="true" t="shared" si="3" ref="C13:K13">+C11-C12</f>
        <v>99645</v>
      </c>
      <c r="D13" s="15">
        <f t="shared" si="3"/>
        <v>287625</v>
      </c>
      <c r="E13" s="15">
        <f t="shared" si="3"/>
        <v>230003</v>
      </c>
      <c r="F13" s="15">
        <f t="shared" si="3"/>
        <v>239421</v>
      </c>
      <c r="G13" s="15">
        <f t="shared" si="3"/>
        <v>136141</v>
      </c>
      <c r="H13" s="15">
        <f t="shared" si="3"/>
        <v>76962</v>
      </c>
      <c r="I13" s="15">
        <f t="shared" si="3"/>
        <v>112104</v>
      </c>
      <c r="J13" s="15">
        <f t="shared" si="3"/>
        <v>111385</v>
      </c>
      <c r="K13" s="15">
        <f t="shared" si="3"/>
        <v>204215</v>
      </c>
      <c r="L13" s="13">
        <f t="shared" si="1"/>
        <v>1575264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1.229416588130028</v>
      </c>
      <c r="C18" s="22">
        <v>1.171248688358441</v>
      </c>
      <c r="D18" s="22">
        <v>1.078975057127841</v>
      </c>
      <c r="E18" s="22">
        <v>1.101527028210608</v>
      </c>
      <c r="F18" s="22">
        <v>1.215828351206983</v>
      </c>
      <c r="G18" s="22">
        <v>1.151861978272252</v>
      </c>
      <c r="H18" s="22">
        <v>1.067155557168036</v>
      </c>
      <c r="I18" s="22">
        <v>1.149078854757662</v>
      </c>
      <c r="J18" s="22">
        <v>1.269584902934677</v>
      </c>
      <c r="K18" s="22">
        <v>1.085609108735152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832807.03</v>
      </c>
      <c r="C20" s="25">
        <f aca="true" t="shared" si="4" ref="C20:K20">SUM(C21:C28)</f>
        <v>557248.0299999999</v>
      </c>
      <c r="D20" s="25">
        <f t="shared" si="4"/>
        <v>1811201.4800000002</v>
      </c>
      <c r="E20" s="25">
        <f t="shared" si="4"/>
        <v>1483942.35</v>
      </c>
      <c r="F20" s="25">
        <f t="shared" si="4"/>
        <v>1499760.28</v>
      </c>
      <c r="G20" s="25">
        <f t="shared" si="4"/>
        <v>907077.2699999999</v>
      </c>
      <c r="H20" s="25">
        <f t="shared" si="4"/>
        <v>520727.6899999999</v>
      </c>
      <c r="I20" s="25">
        <f t="shared" si="4"/>
        <v>638083.0200000001</v>
      </c>
      <c r="J20" s="25">
        <f t="shared" si="4"/>
        <v>779354.9</v>
      </c>
      <c r="K20" s="25">
        <f t="shared" si="4"/>
        <v>986088.4799999999</v>
      </c>
      <c r="L20" s="25">
        <f>SUM(B20:K20)</f>
        <v>10016290.530000001</v>
      </c>
      <c r="M20"/>
    </row>
    <row r="21" spans="1:13" ht="17.25" customHeight="1">
      <c r="A21" s="26" t="s">
        <v>22</v>
      </c>
      <c r="B21" s="56">
        <f>ROUND((B15+B16)*B7,2)</f>
        <v>672893.43</v>
      </c>
      <c r="C21" s="56">
        <f aca="true" t="shared" si="5" ref="C21:K21">ROUND((C15+C16)*C7,2)</f>
        <v>460573.68</v>
      </c>
      <c r="D21" s="56">
        <f t="shared" si="5"/>
        <v>1608572.24</v>
      </c>
      <c r="E21" s="56">
        <f t="shared" si="5"/>
        <v>1306855.12</v>
      </c>
      <c r="F21" s="56">
        <f t="shared" si="5"/>
        <v>1181481.28</v>
      </c>
      <c r="G21" s="56">
        <f t="shared" si="5"/>
        <v>757355.33</v>
      </c>
      <c r="H21" s="56">
        <f t="shared" si="5"/>
        <v>466883.92</v>
      </c>
      <c r="I21" s="56">
        <f t="shared" si="5"/>
        <v>540013.85</v>
      </c>
      <c r="J21" s="56">
        <f t="shared" si="5"/>
        <v>592593.14</v>
      </c>
      <c r="K21" s="56">
        <f t="shared" si="5"/>
        <v>878416.89</v>
      </c>
      <c r="L21" s="33">
        <f aca="true" t="shared" si="6" ref="L21:L28">SUM(B21:K21)</f>
        <v>8465638.879999999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154372.91</v>
      </c>
      <c r="C22" s="33">
        <f t="shared" si="7"/>
        <v>78872.64</v>
      </c>
      <c r="D22" s="33">
        <f t="shared" si="7"/>
        <v>127037.08</v>
      </c>
      <c r="E22" s="33">
        <f t="shared" si="7"/>
        <v>132681.12</v>
      </c>
      <c r="F22" s="33">
        <f t="shared" si="7"/>
        <v>254997.16</v>
      </c>
      <c r="G22" s="33">
        <f t="shared" si="7"/>
        <v>115013.48</v>
      </c>
      <c r="H22" s="33">
        <f t="shared" si="7"/>
        <v>31353.85</v>
      </c>
      <c r="I22" s="33">
        <f t="shared" si="7"/>
        <v>80504.65</v>
      </c>
      <c r="J22" s="33">
        <f t="shared" si="7"/>
        <v>159754.16</v>
      </c>
      <c r="K22" s="33">
        <f t="shared" si="7"/>
        <v>75200.49</v>
      </c>
      <c r="L22" s="33">
        <f t="shared" si="6"/>
        <v>1209787.54</v>
      </c>
      <c r="M22"/>
    </row>
    <row r="23" spans="1:13" ht="17.25" customHeight="1">
      <c r="A23" s="27" t="s">
        <v>24</v>
      </c>
      <c r="B23" s="33">
        <v>2553.69</v>
      </c>
      <c r="C23" s="33">
        <v>15159.07</v>
      </c>
      <c r="D23" s="33">
        <v>69264.14</v>
      </c>
      <c r="E23" s="33">
        <v>38626.96</v>
      </c>
      <c r="F23" s="33">
        <v>57409.34</v>
      </c>
      <c r="G23" s="33">
        <v>33426.13</v>
      </c>
      <c r="H23" s="33">
        <v>19903.61</v>
      </c>
      <c r="I23" s="33">
        <v>14796.53</v>
      </c>
      <c r="J23" s="33">
        <v>22213</v>
      </c>
      <c r="K23" s="33">
        <v>27329.57</v>
      </c>
      <c r="L23" s="33">
        <f t="shared" si="6"/>
        <v>300682.04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666.86</v>
      </c>
      <c r="C26" s="33">
        <v>444.57</v>
      </c>
      <c r="D26" s="33">
        <v>1449.08</v>
      </c>
      <c r="E26" s="33">
        <v>1187.4</v>
      </c>
      <c r="F26" s="33">
        <v>1198.65</v>
      </c>
      <c r="G26" s="33">
        <v>725.95</v>
      </c>
      <c r="H26" s="33">
        <v>416.43</v>
      </c>
      <c r="I26" s="33">
        <v>509.29</v>
      </c>
      <c r="J26" s="33">
        <v>621.84</v>
      </c>
      <c r="K26" s="33">
        <v>787.85</v>
      </c>
      <c r="L26" s="33">
        <f t="shared" si="6"/>
        <v>8007.920000000001</v>
      </c>
      <c r="M26" s="60"/>
    </row>
    <row r="27" spans="1:13" ht="17.25" customHeight="1">
      <c r="A27" s="27" t="s">
        <v>75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-128138.39</v>
      </c>
      <c r="C31" s="33">
        <f t="shared" si="8"/>
        <v>-21793.2</v>
      </c>
      <c r="D31" s="33">
        <f t="shared" si="8"/>
        <v>-66902</v>
      </c>
      <c r="E31" s="33">
        <f t="shared" si="8"/>
        <v>-52503.589999999895</v>
      </c>
      <c r="F31" s="33">
        <f t="shared" si="8"/>
        <v>-43982.4</v>
      </c>
      <c r="G31" s="33">
        <f t="shared" si="8"/>
        <v>-36652</v>
      </c>
      <c r="H31" s="33">
        <f t="shared" si="8"/>
        <v>-17415.2</v>
      </c>
      <c r="I31" s="33">
        <f t="shared" si="8"/>
        <v>-29154.41</v>
      </c>
      <c r="J31" s="33">
        <f t="shared" si="8"/>
        <v>-26180</v>
      </c>
      <c r="K31" s="33">
        <f t="shared" si="8"/>
        <v>-43252</v>
      </c>
      <c r="L31" s="33">
        <f aca="true" t="shared" si="9" ref="L31:L38">SUM(B31:K31)</f>
        <v>-465973.1899999999</v>
      </c>
      <c r="M31"/>
    </row>
    <row r="32" spans="1:13" ht="18.75" customHeight="1">
      <c r="A32" s="27" t="s">
        <v>28</v>
      </c>
      <c r="B32" s="33">
        <f>B33+B34+B35+B36</f>
        <v>-20424.8</v>
      </c>
      <c r="C32" s="33">
        <f aca="true" t="shared" si="10" ref="C32:K32">C33+C34+C35+C36</f>
        <v>-21793.2</v>
      </c>
      <c r="D32" s="33">
        <f t="shared" si="10"/>
        <v>-66902</v>
      </c>
      <c r="E32" s="33">
        <f t="shared" si="10"/>
        <v>-46543.2</v>
      </c>
      <c r="F32" s="33">
        <f t="shared" si="10"/>
        <v>-43982.4</v>
      </c>
      <c r="G32" s="33">
        <f t="shared" si="10"/>
        <v>-36652</v>
      </c>
      <c r="H32" s="33">
        <f t="shared" si="10"/>
        <v>-17415.2</v>
      </c>
      <c r="I32" s="33">
        <f t="shared" si="10"/>
        <v>-29154.41</v>
      </c>
      <c r="J32" s="33">
        <f t="shared" si="10"/>
        <v>-26180</v>
      </c>
      <c r="K32" s="33">
        <f t="shared" si="10"/>
        <v>-43252</v>
      </c>
      <c r="L32" s="33">
        <f t="shared" si="9"/>
        <v>-352299.21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-20424.8</v>
      </c>
      <c r="C33" s="33">
        <f t="shared" si="11"/>
        <v>-21793.2</v>
      </c>
      <c r="D33" s="33">
        <f t="shared" si="11"/>
        <v>-66902</v>
      </c>
      <c r="E33" s="33">
        <f t="shared" si="11"/>
        <v>-46543.2</v>
      </c>
      <c r="F33" s="33">
        <f t="shared" si="11"/>
        <v>-43982.4</v>
      </c>
      <c r="G33" s="33">
        <f t="shared" si="11"/>
        <v>-36652</v>
      </c>
      <c r="H33" s="33">
        <f t="shared" si="11"/>
        <v>-17415.2</v>
      </c>
      <c r="I33" s="33">
        <f t="shared" si="11"/>
        <v>-19140</v>
      </c>
      <c r="J33" s="33">
        <f t="shared" si="11"/>
        <v>-26180</v>
      </c>
      <c r="K33" s="33">
        <f t="shared" si="11"/>
        <v>-43252</v>
      </c>
      <c r="L33" s="33">
        <f t="shared" si="9"/>
        <v>-342284.80000000005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-10014.41</v>
      </c>
      <c r="J36" s="17">
        <v>0</v>
      </c>
      <c r="K36" s="17">
        <v>0</v>
      </c>
      <c r="L36" s="33">
        <f t="shared" si="9"/>
        <v>-10014.41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-5960.389999999898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-113673.9799999999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704668.64</v>
      </c>
      <c r="C55" s="41">
        <f t="shared" si="16"/>
        <v>535454.83</v>
      </c>
      <c r="D55" s="41">
        <f t="shared" si="16"/>
        <v>1744299.4800000002</v>
      </c>
      <c r="E55" s="41">
        <f t="shared" si="16"/>
        <v>1431438.7600000002</v>
      </c>
      <c r="F55" s="41">
        <f t="shared" si="16"/>
        <v>1455777.8800000001</v>
      </c>
      <c r="G55" s="41">
        <f t="shared" si="16"/>
        <v>870425.2699999999</v>
      </c>
      <c r="H55" s="41">
        <f t="shared" si="16"/>
        <v>503312.4899999999</v>
      </c>
      <c r="I55" s="41">
        <f t="shared" si="16"/>
        <v>608928.6100000001</v>
      </c>
      <c r="J55" s="41">
        <f t="shared" si="16"/>
        <v>753174.9</v>
      </c>
      <c r="K55" s="41">
        <f t="shared" si="16"/>
        <v>942836.4799999999</v>
      </c>
      <c r="L55" s="42">
        <f t="shared" si="14"/>
        <v>9550317.340000002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704668.63</v>
      </c>
      <c r="C61" s="41">
        <f aca="true" t="shared" si="18" ref="C61:J61">SUM(C62:C73)</f>
        <v>535454.8200000001</v>
      </c>
      <c r="D61" s="41">
        <f t="shared" si="18"/>
        <v>1744299.4812554782</v>
      </c>
      <c r="E61" s="41">
        <f t="shared" si="18"/>
        <v>1431438.7615000494</v>
      </c>
      <c r="F61" s="41">
        <f t="shared" si="18"/>
        <v>1455777.8838723411</v>
      </c>
      <c r="G61" s="41">
        <f t="shared" si="18"/>
        <v>870425.2719503009</v>
      </c>
      <c r="H61" s="41">
        <f t="shared" si="18"/>
        <v>503312.4903626508</v>
      </c>
      <c r="I61" s="41">
        <f>SUM(I62:I78)</f>
        <v>608928.6013106531</v>
      </c>
      <c r="J61" s="41">
        <f t="shared" si="18"/>
        <v>753174.9198620061</v>
      </c>
      <c r="K61" s="41">
        <f>SUM(K62:K75)</f>
        <v>942836.46</v>
      </c>
      <c r="L61" s="46">
        <f>SUM(B61:K61)</f>
        <v>9550317.32011348</v>
      </c>
      <c r="M61" s="40"/>
    </row>
    <row r="62" spans="1:13" ht="18.75" customHeight="1">
      <c r="A62" s="47" t="s">
        <v>46</v>
      </c>
      <c r="B62" s="48">
        <v>704668.63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704668.63</v>
      </c>
      <c r="M62"/>
    </row>
    <row r="63" spans="1:13" ht="18.75" customHeight="1">
      <c r="A63" s="47" t="s">
        <v>55</v>
      </c>
      <c r="B63" s="17">
        <v>0</v>
      </c>
      <c r="C63" s="48">
        <v>467987.51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467987.51</v>
      </c>
      <c r="M63"/>
    </row>
    <row r="64" spans="1:13" ht="18.75" customHeight="1">
      <c r="A64" s="47" t="s">
        <v>56</v>
      </c>
      <c r="B64" s="17">
        <v>0</v>
      </c>
      <c r="C64" s="48">
        <v>67467.31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67467.31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1744299.4812554782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1744299.4812554782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1431438.7615000494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1431438.7615000494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1455777.8838723411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1455777.8838723411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870425.2719503009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870425.2719503009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503312.4903626508</v>
      </c>
      <c r="I69" s="17">
        <v>0</v>
      </c>
      <c r="J69" s="17">
        <v>0</v>
      </c>
      <c r="K69" s="17">
        <v>0</v>
      </c>
      <c r="L69" s="46">
        <f t="shared" si="19"/>
        <v>503312.4903626508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608928.6013106531</v>
      </c>
      <c r="J70" s="17">
        <v>0</v>
      </c>
      <c r="K70" s="17">
        <v>0</v>
      </c>
      <c r="L70" s="46">
        <f t="shared" si="19"/>
        <v>608928.6013106531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753174.9198620061</v>
      </c>
      <c r="K71" s="17">
        <v>0</v>
      </c>
      <c r="L71" s="46">
        <f t="shared" si="19"/>
        <v>753174.9198620061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550333.64</v>
      </c>
      <c r="L72" s="46">
        <f t="shared" si="19"/>
        <v>550333.64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392502.82</v>
      </c>
      <c r="L73" s="46">
        <f t="shared" si="19"/>
        <v>392502.82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2023-09-13T16:04:12Z</dcterms:modified>
  <cp:category/>
  <cp:version/>
  <cp:contentType/>
  <cp:contentStatus/>
</cp:coreProperties>
</file>