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<sst xmlns="http://schemas.openxmlformats.org/spreadsheetml/2006/main" count="86" uniqueCount="85">
  <si>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</si>
  <si>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</si>
  <si>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</si>
  <si>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</si>
  <si>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</si>
  <si>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</si>
  <si>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</si>
  <si>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</si>
  <si>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</si>
  <si>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</si>
  <si>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</si>
  <si>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</si>
  <si>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</si>
  <si>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</si>
  <si>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</si>
  <si>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</si>
  <si>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</si>
  <si>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</si>
  <si>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</si>
  <si>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</si>
  <si>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</si>
  <si>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</si>
  <si>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</si>
  <si>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</si>
  <si>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</si>
  <si>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</si>
  <si>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</si>
  <si>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</si>
  <si>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</si>
  <si>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</si>
  <si>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</si>
  <si>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</si>
  <si>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</si>
  <si>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</si>
  <si>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</si>
  <si>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</si>
  <si>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</si>
  <si>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</si>
  <si>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</si>
  <si>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</si>
  <si>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</si>
  <si>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</si>
  <si>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</si>
  <si>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</si>
  <si>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</si>
  <si>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</si>
  <si>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</si>
  <si>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</si>
  <si>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</si>
  <si>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</si>
  <si>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</si>
  <si>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</si>
  <si>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</si>
  <si>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</si>
  <si>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</si>
  <si>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</si>
  <si>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</si>
  <si>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</si>
  <si>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</si>
  <si>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</si>
  <si>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</si>
  <si>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</si>
  <si>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</si>
  <si>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</si>
  <si>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</si>
  <si>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</si>
  <si>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</si>
  <si>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</si>
  <si>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</si>
  <si>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</si>
  <si>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</si>
  <si>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</si>
  <si>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</si>
  <si>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</si>
  <si>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</si>
  <si>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</si>
  <si>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</si>
  <si>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</si>
  <si>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</si>
  <si>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</si>
  <si>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</si>
  <si>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</si>
  <si>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</si>
  <si>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</si>
  <si>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04/09/23 - VENCIMENTO 12/09/23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</si>
</sst>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88512</v>
      </c>
      <c r="C7" s="10">
        <f aca="true" t="shared" si="0" ref="C7:K7">C8+C11</f>
        <v>108827</v>
      </c>
      <c r="D7" s="10">
        <f t="shared" si="0"/>
        <v>318437</v>
      </c>
      <c r="E7" s="10">
        <f t="shared" si="0"/>
        <v>254231</v>
      </c>
      <c r="F7" s="10">
        <f t="shared" si="0"/>
        <v>268029</v>
      </c>
      <c r="G7" s="10">
        <f t="shared" si="0"/>
        <v>153972</v>
      </c>
      <c r="H7" s="10">
        <f t="shared" si="0"/>
        <v>87081</v>
      </c>
      <c r="I7" s="10">
        <f t="shared" si="0"/>
        <v>117967</v>
      </c>
      <c r="J7" s="10">
        <f t="shared" si="0"/>
        <v>118843</v>
      </c>
      <c r="K7" s="10">
        <f t="shared" si="0"/>
        <v>218944</v>
      </c>
      <c r="L7" s="10">
        <f aca="true" t="shared" si="1" ref="L7:L13">SUM(B7:K7)</f>
        <v>1734843</v>
      </c>
      <c r="M7" s="11"/>
    </row>
    <row r="8" spans="1:13" ht="17.25" customHeight="1">
      <c r="A8" s="12" t="s">
        <v>82</v>
      </c>
      <c r="B8" s="13">
        <f>B9+B10</f>
        <v>4755</v>
      </c>
      <c r="C8" s="13">
        <f aca="true" t="shared" si="2" ref="C8:K8">C9+C10</f>
        <v>5206</v>
      </c>
      <c r="D8" s="13">
        <f t="shared" si="2"/>
        <v>15522</v>
      </c>
      <c r="E8" s="13">
        <f t="shared" si="2"/>
        <v>10735</v>
      </c>
      <c r="F8" s="13">
        <f t="shared" si="2"/>
        <v>10734</v>
      </c>
      <c r="G8" s="13">
        <f t="shared" si="2"/>
        <v>8213</v>
      </c>
      <c r="H8" s="13">
        <f t="shared" si="2"/>
        <v>4035</v>
      </c>
      <c r="I8" s="13">
        <f t="shared" si="2"/>
        <v>4429</v>
      </c>
      <c r="J8" s="13">
        <f t="shared" si="2"/>
        <v>5841</v>
      </c>
      <c r="K8" s="13">
        <f t="shared" si="2"/>
        <v>9934</v>
      </c>
      <c r="L8" s="13">
        <f t="shared" si="1"/>
        <v>79404</v>
      </c>
      <c r="M8"/>
    </row>
    <row r="9" spans="1:13" ht="17.25" customHeight="1">
      <c r="A9" s="14" t="s">
        <v>18</v>
      </c>
      <c r="B9" s="15">
        <v>4753</v>
      </c>
      <c r="C9" s="15">
        <v>5206</v>
      </c>
      <c r="D9" s="15">
        <v>15522</v>
      </c>
      <c r="E9" s="15">
        <v>10735</v>
      </c>
      <c r="F9" s="15">
        <v>10734</v>
      </c>
      <c r="G9" s="15">
        <v>8213</v>
      </c>
      <c r="H9" s="15">
        <v>3968</v>
      </c>
      <c r="I9" s="15">
        <v>4429</v>
      </c>
      <c r="J9" s="15">
        <v>5841</v>
      </c>
      <c r="K9" s="15">
        <v>9934</v>
      </c>
      <c r="L9" s="13">
        <f t="shared" si="1"/>
        <v>79335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67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71</v>
      </c>
      <c r="B11" s="15">
        <v>83757</v>
      </c>
      <c r="C11" s="15">
        <v>103621</v>
      </c>
      <c r="D11" s="15">
        <v>302915</v>
      </c>
      <c r="E11" s="15">
        <v>243496</v>
      </c>
      <c r="F11" s="15">
        <v>257295</v>
      </c>
      <c r="G11" s="15">
        <v>145759</v>
      </c>
      <c r="H11" s="15">
        <v>83046</v>
      </c>
      <c r="I11" s="15">
        <v>113538</v>
      </c>
      <c r="J11" s="15">
        <v>113002</v>
      </c>
      <c r="K11" s="15">
        <v>209010</v>
      </c>
      <c r="L11" s="13">
        <f t="shared" si="1"/>
        <v>1655439</v>
      </c>
      <c r="M11" s="60"/>
    </row>
    <row r="12" spans="1:13" ht="17.25" customHeight="1">
      <c r="A12" s="14" t="s">
        <v>83</v>
      </c>
      <c r="B12" s="15">
        <v>9482</v>
      </c>
      <c r="C12" s="15">
        <v>7604</v>
      </c>
      <c r="D12" s="15">
        <v>26171</v>
      </c>
      <c r="E12" s="15">
        <v>23081</v>
      </c>
      <c r="F12" s="15">
        <v>21048</v>
      </c>
      <c r="G12" s="15">
        <v>13014</v>
      </c>
      <c r="H12" s="15">
        <v>7311</v>
      </c>
      <c r="I12" s="15">
        <v>6613</v>
      </c>
      <c r="J12" s="15">
        <v>8045</v>
      </c>
      <c r="K12" s="15">
        <v>13397</v>
      </c>
      <c r="L12" s="13">
        <f t="shared" si="1"/>
        <v>135766</v>
      </c>
      <c r="M12" s="60"/>
    </row>
    <row r="13" spans="1:13" ht="17.25" customHeight="1">
      <c r="A13" s="14" t="s">
        <v>72</v>
      </c>
      <c r="B13" s="15">
        <f>+B11-B12</f>
        <v>74275</v>
      </c>
      <c r="C13" s="15">
        <f aca="true" t="shared" si="3" ref="C13:K13">+C11-C12</f>
        <v>96017</v>
      </c>
      <c r="D13" s="15">
        <f t="shared" si="3"/>
        <v>276744</v>
      </c>
      <c r="E13" s="15">
        <f t="shared" si="3"/>
        <v>220415</v>
      </c>
      <c r="F13" s="15">
        <f t="shared" si="3"/>
        <v>236247</v>
      </c>
      <c r="G13" s="15">
        <f t="shared" si="3"/>
        <v>132745</v>
      </c>
      <c r="H13" s="15">
        <f t="shared" si="3"/>
        <v>75735</v>
      </c>
      <c r="I13" s="15">
        <f t="shared" si="3"/>
        <v>106925</v>
      </c>
      <c r="J13" s="15">
        <f t="shared" si="3"/>
        <v>104957</v>
      </c>
      <c r="K13" s="15">
        <f t="shared" si="3"/>
        <v>195613</v>
      </c>
      <c r="L13" s="13">
        <f t="shared" si="1"/>
        <v>1519673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1.269767127201438</v>
      </c>
      <c r="C18" s="22">
        <v>1.205683400544982</v>
      </c>
      <c r="D18" s="22">
        <v>1.109017875016763</v>
      </c>
      <c r="E18" s="22">
        <v>1.135022595899702</v>
      </c>
      <c r="F18" s="22">
        <v>1.228640747299595</v>
      </c>
      <c r="G18" s="22">
        <v>1.177637485834923</v>
      </c>
      <c r="H18" s="22">
        <v>1.080966260884122</v>
      </c>
      <c r="I18" s="22">
        <v>1.191322489416788</v>
      </c>
      <c r="J18" s="22">
        <v>1.337734457498673</v>
      </c>
      <c r="K18" s="22">
        <v>1.116671687874599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827806.65</v>
      </c>
      <c r="C20" s="25">
        <f aca="true" t="shared" si="4" ref="C20:K20">SUM(C21:C28)</f>
        <v>555450.2200000001</v>
      </c>
      <c r="D20" s="25">
        <f t="shared" si="4"/>
        <v>1796846.6500000001</v>
      </c>
      <c r="E20" s="25">
        <f t="shared" si="4"/>
        <v>1468592.3</v>
      </c>
      <c r="F20" s="25">
        <f t="shared" si="4"/>
        <v>1500454.1300000001</v>
      </c>
      <c r="G20" s="25">
        <f t="shared" si="4"/>
        <v>904800.69</v>
      </c>
      <c r="H20" s="25">
        <f t="shared" si="4"/>
        <v>519904.7199999999</v>
      </c>
      <c r="I20" s="25">
        <f t="shared" si="4"/>
        <v>633710.5800000001</v>
      </c>
      <c r="J20" s="25">
        <f t="shared" si="4"/>
        <v>776789.18</v>
      </c>
      <c r="K20" s="25">
        <f t="shared" si="4"/>
        <v>974219.5599999999</v>
      </c>
      <c r="L20" s="25">
        <f>SUM(B20:K20)</f>
        <v>9958574.680000002</v>
      </c>
      <c r="M20"/>
    </row>
    <row r="21" spans="1:13" ht="17.25" customHeight="1">
      <c r="A21" s="26" t="s">
        <v>22</v>
      </c>
      <c r="B21" s="56">
        <f>ROUND((B15+B16)*B7,2)</f>
        <v>647367.92</v>
      </c>
      <c r="C21" s="56">
        <f aca="true" t="shared" si="5" ref="C21:K21">ROUND((C15+C16)*C7,2)</f>
        <v>445766.27</v>
      </c>
      <c r="D21" s="56">
        <f t="shared" si="5"/>
        <v>1552444.06</v>
      </c>
      <c r="E21" s="56">
        <f t="shared" si="5"/>
        <v>1255443.52</v>
      </c>
      <c r="F21" s="56">
        <f t="shared" si="5"/>
        <v>1169490.94</v>
      </c>
      <c r="G21" s="56">
        <f t="shared" si="5"/>
        <v>738711.46</v>
      </c>
      <c r="H21" s="56">
        <f t="shared" si="5"/>
        <v>460214.38</v>
      </c>
      <c r="I21" s="56">
        <f t="shared" si="5"/>
        <v>516896</v>
      </c>
      <c r="J21" s="56">
        <f t="shared" si="5"/>
        <v>560820.12</v>
      </c>
      <c r="K21" s="56">
        <f t="shared" si="5"/>
        <v>843700.7</v>
      </c>
      <c r="L21" s="33">
        <f aca="true" t="shared" si="6" ref="L21:L28">SUM(B21:K21)</f>
        <v>8190855.37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174638.58</v>
      </c>
      <c r="C22" s="33">
        <f t="shared" si="7"/>
        <v>91686.72</v>
      </c>
      <c r="D22" s="33">
        <f t="shared" si="7"/>
        <v>169244.15</v>
      </c>
      <c r="E22" s="33">
        <f t="shared" si="7"/>
        <v>169513.24</v>
      </c>
      <c r="F22" s="33">
        <f t="shared" si="7"/>
        <v>267393.28</v>
      </c>
      <c r="G22" s="33">
        <f t="shared" si="7"/>
        <v>131222.85</v>
      </c>
      <c r="H22" s="33">
        <f t="shared" si="7"/>
        <v>37261.84</v>
      </c>
      <c r="I22" s="33">
        <f t="shared" si="7"/>
        <v>98893.83</v>
      </c>
      <c r="J22" s="33">
        <f t="shared" si="7"/>
        <v>189408.28</v>
      </c>
      <c r="K22" s="33">
        <f t="shared" si="7"/>
        <v>98435.98</v>
      </c>
      <c r="L22" s="33">
        <f t="shared" si="6"/>
        <v>1427698.75</v>
      </c>
      <c r="M22"/>
    </row>
    <row r="23" spans="1:13" ht="17.25" customHeight="1">
      <c r="A23" s="27" t="s">
        <v>24</v>
      </c>
      <c r="B23" s="33">
        <v>2813.15</v>
      </c>
      <c r="C23" s="33">
        <v>15351.77</v>
      </c>
      <c r="D23" s="33">
        <v>68833.24</v>
      </c>
      <c r="E23" s="33">
        <v>37862.02</v>
      </c>
      <c r="F23" s="33">
        <v>57688.96</v>
      </c>
      <c r="G23" s="33">
        <v>33581.24</v>
      </c>
      <c r="H23" s="33">
        <v>19839.37</v>
      </c>
      <c r="I23" s="33">
        <v>15152.76</v>
      </c>
      <c r="J23" s="33">
        <v>21763.37</v>
      </c>
      <c r="K23" s="33">
        <v>26944.17</v>
      </c>
      <c r="L23" s="33">
        <f t="shared" si="6"/>
        <v>299830.05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666.86</v>
      </c>
      <c r="C26" s="33">
        <v>447.39</v>
      </c>
      <c r="D26" s="33">
        <v>1446.26</v>
      </c>
      <c r="E26" s="33">
        <v>1181.77</v>
      </c>
      <c r="F26" s="33">
        <v>1207.1</v>
      </c>
      <c r="G26" s="33">
        <v>728.76</v>
      </c>
      <c r="H26" s="33">
        <v>419.25</v>
      </c>
      <c r="I26" s="33">
        <v>509.29</v>
      </c>
      <c r="J26" s="33">
        <v>624.65</v>
      </c>
      <c r="K26" s="33">
        <v>785.03</v>
      </c>
      <c r="L26" s="33">
        <f t="shared" si="6"/>
        <v>8016.36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-126115.43999999999</v>
      </c>
      <c r="C31" s="33">
        <f t="shared" si="8"/>
        <v>-22906.4</v>
      </c>
      <c r="D31" s="33">
        <f t="shared" si="8"/>
        <v>-68296.8</v>
      </c>
      <c r="E31" s="33">
        <f t="shared" si="8"/>
        <v>661405.6100000001</v>
      </c>
      <c r="F31" s="33">
        <f t="shared" si="8"/>
        <v>-41198.22</v>
      </c>
      <c r="G31" s="33">
        <f t="shared" si="8"/>
        <v>-35543.2</v>
      </c>
      <c r="H31" s="33">
        <f t="shared" si="8"/>
        <v>-16491.670000000002</v>
      </c>
      <c r="I31" s="33">
        <f t="shared" si="8"/>
        <v>209199.87</v>
      </c>
      <c r="J31" s="33">
        <f t="shared" si="8"/>
        <v>-25479.350000000002</v>
      </c>
      <c r="K31" s="33">
        <f t="shared" si="8"/>
        <v>-43709.6</v>
      </c>
      <c r="L31" s="33">
        <f aca="true" t="shared" si="9" ref="L31:L38">SUM(B31:K31)</f>
        <v>490864.80000000016</v>
      </c>
      <c r="M31"/>
    </row>
    <row r="32" spans="1:13" ht="18.75" customHeight="1">
      <c r="A32" s="27" t="s">
        <v>28</v>
      </c>
      <c r="B32" s="33">
        <f>B33+B34+B35+B36</f>
        <v>-20913.2</v>
      </c>
      <c r="C32" s="33">
        <f aca="true" t="shared" si="10" ref="C32:K32">C33+C34+C35+C36</f>
        <v>-22906.4</v>
      </c>
      <c r="D32" s="33">
        <f t="shared" si="10"/>
        <v>-68296.8</v>
      </c>
      <c r="E32" s="33">
        <f t="shared" si="10"/>
        <v>-47234</v>
      </c>
      <c r="F32" s="33">
        <f t="shared" si="10"/>
        <v>-47229.6</v>
      </c>
      <c r="G32" s="33">
        <f t="shared" si="10"/>
        <v>-36137.2</v>
      </c>
      <c r="H32" s="33">
        <f t="shared" si="10"/>
        <v>-17459.2</v>
      </c>
      <c r="I32" s="33">
        <f t="shared" si="10"/>
        <v>-56300.13</v>
      </c>
      <c r="J32" s="33">
        <f t="shared" si="10"/>
        <v>-25700.4</v>
      </c>
      <c r="K32" s="33">
        <f t="shared" si="10"/>
        <v>-43709.6</v>
      </c>
      <c r="L32" s="33">
        <f t="shared" si="9"/>
        <v>-385886.53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-20913.2</v>
      </c>
      <c r="C33" s="33">
        <f t="shared" si="11"/>
        <v>-22906.4</v>
      </c>
      <c r="D33" s="33">
        <f t="shared" si="11"/>
        <v>-68296.8</v>
      </c>
      <c r="E33" s="33">
        <f t="shared" si="11"/>
        <v>-47234</v>
      </c>
      <c r="F33" s="33">
        <f t="shared" si="11"/>
        <v>-47229.6</v>
      </c>
      <c r="G33" s="33">
        <f t="shared" si="11"/>
        <v>-36137.2</v>
      </c>
      <c r="H33" s="33">
        <f t="shared" si="11"/>
        <v>-17459.2</v>
      </c>
      <c r="I33" s="33">
        <f t="shared" si="11"/>
        <v>-19487.6</v>
      </c>
      <c r="J33" s="33">
        <f t="shared" si="11"/>
        <v>-25700.4</v>
      </c>
      <c r="K33" s="33">
        <f t="shared" si="11"/>
        <v>-43709.6</v>
      </c>
      <c r="L33" s="33">
        <f t="shared" si="9"/>
        <v>-349074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-36812.53</v>
      </c>
      <c r="J36" s="17">
        <v>0</v>
      </c>
      <c r="K36" s="17">
        <v>0</v>
      </c>
      <c r="L36" s="33">
        <f t="shared" si="9"/>
        <v>-36812.53</v>
      </c>
      <c r="M36"/>
    </row>
    <row r="37" spans="1:13" s="36" customFormat="1" ht="18.75" customHeight="1">
      <c r="A37" s="27" t="s">
        <v>32</v>
      </c>
      <c r="B37" s="38">
        <f>SUM(B38:B49)</f>
        <v>-105202.23999999999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708639.6100000001</v>
      </c>
      <c r="F37" s="38">
        <f t="shared" si="12"/>
        <v>6031.38</v>
      </c>
      <c r="G37" s="38">
        <f t="shared" si="12"/>
        <v>594</v>
      </c>
      <c r="H37" s="38">
        <f t="shared" si="12"/>
        <v>967.53</v>
      </c>
      <c r="I37" s="38">
        <f t="shared" si="12"/>
        <v>265500</v>
      </c>
      <c r="J37" s="38">
        <f t="shared" si="12"/>
        <v>221.05</v>
      </c>
      <c r="K37" s="38">
        <f t="shared" si="12"/>
        <v>0</v>
      </c>
      <c r="L37" s="33">
        <f t="shared" si="9"/>
        <v>876751.3300000002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2511.35</v>
      </c>
      <c r="C41" s="17">
        <v>0</v>
      </c>
      <c r="D41" s="17">
        <v>0</v>
      </c>
      <c r="E41" s="17">
        <v>0</v>
      </c>
      <c r="F41" s="17">
        <v>6031.38</v>
      </c>
      <c r="G41" s="17">
        <v>594</v>
      </c>
      <c r="H41" s="17">
        <v>967.53</v>
      </c>
      <c r="I41" s="17">
        <v>0</v>
      </c>
      <c r="J41" s="17">
        <v>221.05</v>
      </c>
      <c r="K41" s="17">
        <v>0</v>
      </c>
      <c r="L41" s="30">
        <f aca="true" t="shared" si="13" ref="L41:L48">SUM(B41:K41)</f>
        <v>10325.31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1893600</v>
      </c>
      <c r="F46" s="17">
        <v>0</v>
      </c>
      <c r="G46" s="17">
        <v>0</v>
      </c>
      <c r="H46" s="17">
        <v>0</v>
      </c>
      <c r="I46" s="17">
        <v>801000</v>
      </c>
      <c r="J46" s="17">
        <v>0</v>
      </c>
      <c r="K46" s="17">
        <v>0</v>
      </c>
      <c r="L46" s="17">
        <f>SUM(B46:K46)</f>
        <v>2694600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701691.2100000001</v>
      </c>
      <c r="C55" s="41">
        <f t="shared" si="16"/>
        <v>532543.8200000001</v>
      </c>
      <c r="D55" s="41">
        <f t="shared" si="16"/>
        <v>1728549.85</v>
      </c>
      <c r="E55" s="41">
        <f t="shared" si="16"/>
        <v>2129997.91</v>
      </c>
      <c r="F55" s="41">
        <f t="shared" si="16"/>
        <v>1459255.9100000001</v>
      </c>
      <c r="G55" s="41">
        <f t="shared" si="16"/>
        <v>869257.49</v>
      </c>
      <c r="H55" s="41">
        <f t="shared" si="16"/>
        <v>503413.04999999993</v>
      </c>
      <c r="I55" s="41">
        <f t="shared" si="16"/>
        <v>842910.4500000001</v>
      </c>
      <c r="J55" s="41">
        <f t="shared" si="16"/>
        <v>751309.8300000001</v>
      </c>
      <c r="K55" s="41">
        <f t="shared" si="16"/>
        <v>930509.96</v>
      </c>
      <c r="L55" s="42">
        <f t="shared" si="14"/>
        <v>10449439.48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701691.2</v>
      </c>
      <c r="C61" s="41">
        <f aca="true" t="shared" si="18" ref="C61:J61">SUM(C62:C73)</f>
        <v>532543.82</v>
      </c>
      <c r="D61" s="41">
        <f t="shared" si="18"/>
        <v>1728549.864922211</v>
      </c>
      <c r="E61" s="41">
        <f t="shared" si="18"/>
        <v>2129997.922059148</v>
      </c>
      <c r="F61" s="41">
        <f t="shared" si="18"/>
        <v>1459255.913041665</v>
      </c>
      <c r="G61" s="41">
        <f t="shared" si="18"/>
        <v>869257.4988406472</v>
      </c>
      <c r="H61" s="41">
        <f t="shared" si="18"/>
        <v>503413.0404847521</v>
      </c>
      <c r="I61" s="41">
        <f>SUM(I62:I78)</f>
        <v>842910.4452957134</v>
      </c>
      <c r="J61" s="41">
        <f t="shared" si="18"/>
        <v>751309.8331437361</v>
      </c>
      <c r="K61" s="41">
        <f>SUM(K62:K75)</f>
        <v>930509.96</v>
      </c>
      <c r="L61" s="46">
        <f>SUM(B61:K61)</f>
        <v>10449439.49778787</v>
      </c>
      <c r="M61" s="40"/>
    </row>
    <row r="62" spans="1:13" ht="18.75" customHeight="1">
      <c r="A62" s="47" t="s">
        <v>46</v>
      </c>
      <c r="B62" s="48">
        <v>701691.2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701691.2</v>
      </c>
      <c r="M62"/>
    </row>
    <row r="63" spans="1:13" ht="18.75" customHeight="1">
      <c r="A63" s="47" t="s">
        <v>55</v>
      </c>
      <c r="B63" s="17">
        <v>0</v>
      </c>
      <c r="C63" s="48">
        <v>463898.92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463898.92</v>
      </c>
      <c r="M63"/>
    </row>
    <row r="64" spans="1:13" ht="18.75" customHeight="1">
      <c r="A64" s="47" t="s">
        <v>56</v>
      </c>
      <c r="B64" s="17">
        <v>0</v>
      </c>
      <c r="C64" s="48">
        <v>68644.9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68644.9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1728549.864922211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1728549.864922211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2129997.922059148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2129997.922059148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1459255.913041665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1459255.913041665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869257.4988406472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869257.4988406472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503413.0404847521</v>
      </c>
      <c r="I69" s="17">
        <v>0</v>
      </c>
      <c r="J69" s="17">
        <v>0</v>
      </c>
      <c r="K69" s="17">
        <v>0</v>
      </c>
      <c r="L69" s="46">
        <f t="shared" si="19"/>
        <v>503413.0404847521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842910.4452957134</v>
      </c>
      <c r="J70" s="17">
        <v>0</v>
      </c>
      <c r="K70" s="17">
        <v>0</v>
      </c>
      <c r="L70" s="46">
        <f t="shared" si="19"/>
        <v>842910.4452957134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751309.8331437361</v>
      </c>
      <c r="K71" s="17">
        <v>0</v>
      </c>
      <c r="L71" s="46">
        <f t="shared" si="19"/>
        <v>751309.8331437361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541091.54</v>
      </c>
      <c r="L72" s="46">
        <f t="shared" si="19"/>
        <v>541091.54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389418.42</v>
      </c>
      <c r="L73" s="46">
        <f t="shared" si="19"/>
        <v>389418.42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2023-09-11T19:29:47Z</dcterms:modified>
  <cp:category/>
  <cp:version/>
  <cp:contentType/>
  <cp:contentStatus/>
</cp:coreProperties>
</file>