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<sst xmlns="http://schemas.openxmlformats.org/spreadsheetml/2006/main" count="86" uniqueCount="85">
  <si>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</si>
  <si>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</si>
  <si>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</si>
  <si>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</si>
  <si>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</si>
  <si>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</si>
  <si>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</si>
  <si>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</si>
  <si>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</si>
  <si>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</si>
  <si>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</si>
  <si>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</si>
  <si>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</si>
  <si>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</si>
  <si>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</si>
  <si>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</si>
  <si>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</si>
  <si>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</si>
  <si>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</si>
  <si>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</si>
  <si>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</si>
  <si>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</si>
  <si>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</si>
  <si>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</si>
  <si>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</si>
  <si>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</si>
  <si>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</si>
  <si>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</si>
  <si>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</si>
  <si>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</si>
  <si>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</si>
  <si>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</si>
  <si>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</si>
  <si>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</si>
  <si>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</si>
  <si>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</si>
  <si>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</si>
  <si>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</si>
  <si>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</si>
  <si>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</si>
  <si>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</si>
  <si>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</si>
  <si>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</si>
  <si>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</si>
  <si>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</si>
  <si>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</si>
  <si>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</si>
  <si>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</si>
  <si>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</si>
  <si>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</si>
  <si>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</si>
  <si>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</si>
  <si>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</si>
  <si>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</si>
  <si>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</si>
  <si>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</si>
  <si>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</si>
  <si>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</si>
  <si>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</si>
  <si>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</si>
  <si>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</si>
  <si>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</si>
  <si>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</si>
  <si>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</si>
  <si>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</si>
  <si>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</si>
  <si>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</si>
  <si>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</si>
  <si>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</si>
  <si>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</si>
  <si>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</si>
  <si>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</si>
  <si>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</si>
  <si>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</si>
  <si>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</si>
  <si>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</si>
  <si>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</si>
  <si>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</si>
  <si>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</si>
  <si>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</si>
  <si>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</si>
  <si>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</si>
  <si>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</si>
  <si>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</si>
  <si>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03/09/23 - VENCIMENTO 11/09/23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</si>
</sst>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21351</v>
      </c>
      <c r="C7" s="10">
        <f aca="true" t="shared" si="0" ref="C7:K7">C8+C11</f>
        <v>29388</v>
      </c>
      <c r="D7" s="10">
        <f t="shared" si="0"/>
        <v>90599</v>
      </c>
      <c r="E7" s="10">
        <f t="shared" si="0"/>
        <v>73240</v>
      </c>
      <c r="F7" s="10">
        <f t="shared" si="0"/>
        <v>92749</v>
      </c>
      <c r="G7" s="10">
        <f t="shared" si="0"/>
        <v>37966</v>
      </c>
      <c r="H7" s="10">
        <f t="shared" si="0"/>
        <v>23859</v>
      </c>
      <c r="I7" s="10">
        <f t="shared" si="0"/>
        <v>37944</v>
      </c>
      <c r="J7" s="10">
        <f t="shared" si="0"/>
        <v>23631</v>
      </c>
      <c r="K7" s="10">
        <f t="shared" si="0"/>
        <v>70110</v>
      </c>
      <c r="L7" s="10">
        <f aca="true" t="shared" si="1" ref="L7:L13">SUM(B7:K7)</f>
        <v>500837</v>
      </c>
      <c r="M7" s="11"/>
    </row>
    <row r="8" spans="1:13" ht="17.25" customHeight="1">
      <c r="A8" s="12" t="s">
        <v>82</v>
      </c>
      <c r="B8" s="13">
        <f>B9+B10</f>
        <v>1704</v>
      </c>
      <c r="C8" s="13">
        <f aca="true" t="shared" si="2" ref="C8:K8">C9+C10</f>
        <v>1819</v>
      </c>
      <c r="D8" s="13">
        <f t="shared" si="2"/>
        <v>6347</v>
      </c>
      <c r="E8" s="13">
        <f t="shared" si="2"/>
        <v>4413</v>
      </c>
      <c r="F8" s="13">
        <f t="shared" si="2"/>
        <v>5572</v>
      </c>
      <c r="G8" s="13">
        <f t="shared" si="2"/>
        <v>2698</v>
      </c>
      <c r="H8" s="13">
        <f t="shared" si="2"/>
        <v>1561</v>
      </c>
      <c r="I8" s="13">
        <f t="shared" si="2"/>
        <v>1856</v>
      </c>
      <c r="J8" s="13">
        <f t="shared" si="2"/>
        <v>1338</v>
      </c>
      <c r="K8" s="13">
        <f t="shared" si="2"/>
        <v>3693</v>
      </c>
      <c r="L8" s="13">
        <f t="shared" si="1"/>
        <v>31001</v>
      </c>
      <c r="M8"/>
    </row>
    <row r="9" spans="1:13" ht="17.25" customHeight="1">
      <c r="A9" s="14" t="s">
        <v>18</v>
      </c>
      <c r="B9" s="15">
        <v>1704</v>
      </c>
      <c r="C9" s="15">
        <v>1819</v>
      </c>
      <c r="D9" s="15">
        <v>6347</v>
      </c>
      <c r="E9" s="15">
        <v>4413</v>
      </c>
      <c r="F9" s="15">
        <v>5572</v>
      </c>
      <c r="G9" s="15">
        <v>2698</v>
      </c>
      <c r="H9" s="15">
        <v>1513</v>
      </c>
      <c r="I9" s="15">
        <v>1856</v>
      </c>
      <c r="J9" s="15">
        <v>1338</v>
      </c>
      <c r="K9" s="15">
        <v>3693</v>
      </c>
      <c r="L9" s="13">
        <f t="shared" si="1"/>
        <v>30953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0</v>
      </c>
      <c r="L10" s="13">
        <f t="shared" si="1"/>
        <v>48</v>
      </c>
      <c r="M10"/>
    </row>
    <row r="11" spans="1:13" ht="17.25" customHeight="1">
      <c r="A11" s="12" t="s">
        <v>71</v>
      </c>
      <c r="B11" s="15">
        <v>19647</v>
      </c>
      <c r="C11" s="15">
        <v>27569</v>
      </c>
      <c r="D11" s="15">
        <v>84252</v>
      </c>
      <c r="E11" s="15">
        <v>68827</v>
      </c>
      <c r="F11" s="15">
        <v>87177</v>
      </c>
      <c r="G11" s="15">
        <v>35268</v>
      </c>
      <c r="H11" s="15">
        <v>22298</v>
      </c>
      <c r="I11" s="15">
        <v>36088</v>
      </c>
      <c r="J11" s="15">
        <v>22293</v>
      </c>
      <c r="K11" s="15">
        <v>66417</v>
      </c>
      <c r="L11" s="13">
        <f t="shared" si="1"/>
        <v>469836</v>
      </c>
      <c r="M11" s="60"/>
    </row>
    <row r="12" spans="1:13" ht="17.25" customHeight="1">
      <c r="A12" s="14" t="s">
        <v>83</v>
      </c>
      <c r="B12" s="15">
        <v>3086</v>
      </c>
      <c r="C12" s="15">
        <v>2690</v>
      </c>
      <c r="D12" s="15">
        <v>8741</v>
      </c>
      <c r="E12" s="15">
        <v>8576</v>
      </c>
      <c r="F12" s="15">
        <v>9250</v>
      </c>
      <c r="G12" s="15">
        <v>4114</v>
      </c>
      <c r="H12" s="15">
        <v>2527</v>
      </c>
      <c r="I12" s="15">
        <v>2313</v>
      </c>
      <c r="J12" s="15">
        <v>1783</v>
      </c>
      <c r="K12" s="15">
        <v>4896</v>
      </c>
      <c r="L12" s="13">
        <f t="shared" si="1"/>
        <v>47976</v>
      </c>
      <c r="M12" s="60"/>
    </row>
    <row r="13" spans="1:13" ht="17.25" customHeight="1">
      <c r="A13" s="14" t="s">
        <v>72</v>
      </c>
      <c r="B13" s="15">
        <f>+B11-B12</f>
        <v>16561</v>
      </c>
      <c r="C13" s="15">
        <f aca="true" t="shared" si="3" ref="C13:K13">+C11-C12</f>
        <v>24879</v>
      </c>
      <c r="D13" s="15">
        <f t="shared" si="3"/>
        <v>75511</v>
      </c>
      <c r="E13" s="15">
        <f t="shared" si="3"/>
        <v>60251</v>
      </c>
      <c r="F13" s="15">
        <f t="shared" si="3"/>
        <v>77927</v>
      </c>
      <c r="G13" s="15">
        <f t="shared" si="3"/>
        <v>31154</v>
      </c>
      <c r="H13" s="15">
        <f t="shared" si="3"/>
        <v>19771</v>
      </c>
      <c r="I13" s="15">
        <f t="shared" si="3"/>
        <v>33775</v>
      </c>
      <c r="J13" s="15">
        <f t="shared" si="3"/>
        <v>20510</v>
      </c>
      <c r="K13" s="15">
        <f t="shared" si="3"/>
        <v>61521</v>
      </c>
      <c r="L13" s="13">
        <f t="shared" si="1"/>
        <v>421860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1.304886995852022</v>
      </c>
      <c r="C18" s="22">
        <v>1.175260488468407</v>
      </c>
      <c r="D18" s="22">
        <v>1.110771951579166</v>
      </c>
      <c r="E18" s="22">
        <v>1.085485030785311</v>
      </c>
      <c r="F18" s="22">
        <v>1.270340439029387</v>
      </c>
      <c r="G18" s="22">
        <v>1.122345453041028</v>
      </c>
      <c r="H18" s="22">
        <v>1.074640358992361</v>
      </c>
      <c r="I18" s="22">
        <v>1.128216360319978</v>
      </c>
      <c r="J18" s="22">
        <v>1.312725583342946</v>
      </c>
      <c r="K18" s="22">
        <v>1.111471656816193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207454.11</v>
      </c>
      <c r="C20" s="25">
        <f aca="true" t="shared" si="4" ref="C20:K20">SUM(C21:C28)</f>
        <v>152088.92</v>
      </c>
      <c r="D20" s="25">
        <f t="shared" si="4"/>
        <v>526240.0900000001</v>
      </c>
      <c r="E20" s="25">
        <f t="shared" si="4"/>
        <v>421197.89</v>
      </c>
      <c r="F20" s="25">
        <f t="shared" si="4"/>
        <v>545661.12</v>
      </c>
      <c r="G20" s="25">
        <f t="shared" si="4"/>
        <v>221213.87000000002</v>
      </c>
      <c r="H20" s="25">
        <f t="shared" si="4"/>
        <v>146617.31</v>
      </c>
      <c r="I20" s="25">
        <f t="shared" si="4"/>
        <v>196502.31999999998</v>
      </c>
      <c r="J20" s="25">
        <f t="shared" si="4"/>
        <v>159447.74</v>
      </c>
      <c r="K20" s="25">
        <f t="shared" si="4"/>
        <v>320552.37</v>
      </c>
      <c r="L20" s="25">
        <f>SUM(B20:K20)</f>
        <v>2896975.74</v>
      </c>
      <c r="M20"/>
    </row>
    <row r="21" spans="1:13" ht="17.25" customHeight="1">
      <c r="A21" s="26" t="s">
        <v>22</v>
      </c>
      <c r="B21" s="56">
        <f>ROUND((B15+B16)*B7,2)</f>
        <v>156159.08</v>
      </c>
      <c r="C21" s="56">
        <f aca="true" t="shared" si="5" ref="C21:K21">ROUND((C15+C16)*C7,2)</f>
        <v>120376.19</v>
      </c>
      <c r="D21" s="56">
        <f t="shared" si="5"/>
        <v>441688.24</v>
      </c>
      <c r="E21" s="56">
        <f t="shared" si="5"/>
        <v>361673.77</v>
      </c>
      <c r="F21" s="56">
        <f t="shared" si="5"/>
        <v>404691.71</v>
      </c>
      <c r="G21" s="56">
        <f t="shared" si="5"/>
        <v>182149.48</v>
      </c>
      <c r="H21" s="56">
        <f t="shared" si="5"/>
        <v>126092.43</v>
      </c>
      <c r="I21" s="56">
        <f t="shared" si="5"/>
        <v>166259.22</v>
      </c>
      <c r="J21" s="56">
        <f t="shared" si="5"/>
        <v>111514.69</v>
      </c>
      <c r="K21" s="56">
        <f t="shared" si="5"/>
        <v>270168.89</v>
      </c>
      <c r="L21" s="33">
        <f aca="true" t="shared" si="6" ref="L21:L28">SUM(B21:K21)</f>
        <v>2340773.6999999997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47610.87</v>
      </c>
      <c r="C22" s="33">
        <f t="shared" si="7"/>
        <v>21097.19</v>
      </c>
      <c r="D22" s="33">
        <f t="shared" si="7"/>
        <v>48926.67</v>
      </c>
      <c r="E22" s="33">
        <f t="shared" si="7"/>
        <v>30917.69</v>
      </c>
      <c r="F22" s="33">
        <f t="shared" si="7"/>
        <v>109404.53</v>
      </c>
      <c r="G22" s="33">
        <f t="shared" si="7"/>
        <v>22285.16</v>
      </c>
      <c r="H22" s="33">
        <f t="shared" si="7"/>
        <v>9411.58</v>
      </c>
      <c r="I22" s="33">
        <f t="shared" si="7"/>
        <v>21317.15</v>
      </c>
      <c r="J22" s="33">
        <f t="shared" si="7"/>
        <v>34873.5</v>
      </c>
      <c r="K22" s="33">
        <f t="shared" si="7"/>
        <v>30116.17</v>
      </c>
      <c r="L22" s="33">
        <f t="shared" si="6"/>
        <v>375960.51</v>
      </c>
      <c r="M22"/>
    </row>
    <row r="23" spans="1:13" ht="17.25" customHeight="1">
      <c r="A23" s="27" t="s">
        <v>24</v>
      </c>
      <c r="B23" s="33">
        <v>835.04</v>
      </c>
      <c r="C23" s="33">
        <v>8029.17</v>
      </c>
      <c r="D23" s="33">
        <v>29401.27</v>
      </c>
      <c r="E23" s="33">
        <v>22937.02</v>
      </c>
      <c r="F23" s="33">
        <v>25495.41</v>
      </c>
      <c r="G23" s="33">
        <v>15657.29</v>
      </c>
      <c r="H23" s="33">
        <v>8569.19</v>
      </c>
      <c r="I23" s="33">
        <v>6166.4</v>
      </c>
      <c r="J23" s="33">
        <v>8478.8</v>
      </c>
      <c r="K23" s="33">
        <v>15094.83</v>
      </c>
      <c r="L23" s="33">
        <f t="shared" si="6"/>
        <v>140664.42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528.98</v>
      </c>
      <c r="C26" s="33">
        <v>388.3</v>
      </c>
      <c r="D26" s="33">
        <v>1344.97</v>
      </c>
      <c r="E26" s="33">
        <v>1077.66</v>
      </c>
      <c r="F26" s="33">
        <v>1395.62</v>
      </c>
      <c r="G26" s="33">
        <v>565.56</v>
      </c>
      <c r="H26" s="33">
        <v>374.23</v>
      </c>
      <c r="I26" s="33">
        <v>500.85</v>
      </c>
      <c r="J26" s="33">
        <v>407.99</v>
      </c>
      <c r="K26" s="33">
        <v>818.8</v>
      </c>
      <c r="L26" s="33">
        <f t="shared" si="6"/>
        <v>7402.96</v>
      </c>
      <c r="M26" s="60"/>
    </row>
    <row r="27" spans="1:13" ht="17.25" customHeight="1">
      <c r="A27" s="27" t="s">
        <v>75</v>
      </c>
      <c r="B27" s="33">
        <v>339.32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4501.83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-115211.19</v>
      </c>
      <c r="C31" s="33">
        <f t="shared" si="8"/>
        <v>-8003.6</v>
      </c>
      <c r="D31" s="33">
        <f t="shared" si="8"/>
        <v>-27926.8</v>
      </c>
      <c r="E31" s="33">
        <f t="shared" si="8"/>
        <v>-406977.59</v>
      </c>
      <c r="F31" s="33">
        <f t="shared" si="8"/>
        <v>-24516.8</v>
      </c>
      <c r="G31" s="33">
        <f t="shared" si="8"/>
        <v>-11871.2</v>
      </c>
      <c r="H31" s="33">
        <f t="shared" si="8"/>
        <v>-6657.2</v>
      </c>
      <c r="I31" s="33">
        <f t="shared" si="8"/>
        <v>-179166.4</v>
      </c>
      <c r="J31" s="33">
        <f t="shared" si="8"/>
        <v>-5887.2</v>
      </c>
      <c r="K31" s="33">
        <f t="shared" si="8"/>
        <v>-16249.2</v>
      </c>
      <c r="L31" s="33">
        <f aca="true" t="shared" si="9" ref="L31:L38">SUM(B31:K31)</f>
        <v>-802467.1799999999</v>
      </c>
      <c r="M31"/>
    </row>
    <row r="32" spans="1:13" ht="18.75" customHeight="1">
      <c r="A32" s="27" t="s">
        <v>28</v>
      </c>
      <c r="B32" s="33">
        <f>B33+B34+B35+B36</f>
        <v>-7497.6</v>
      </c>
      <c r="C32" s="33">
        <f aca="true" t="shared" si="10" ref="C32:K32">C33+C34+C35+C36</f>
        <v>-8003.6</v>
      </c>
      <c r="D32" s="33">
        <f t="shared" si="10"/>
        <v>-27926.8</v>
      </c>
      <c r="E32" s="33">
        <f t="shared" si="10"/>
        <v>-19417.2</v>
      </c>
      <c r="F32" s="33">
        <f t="shared" si="10"/>
        <v>-24516.8</v>
      </c>
      <c r="G32" s="33">
        <f t="shared" si="10"/>
        <v>-11871.2</v>
      </c>
      <c r="H32" s="33">
        <f t="shared" si="10"/>
        <v>-6657.2</v>
      </c>
      <c r="I32" s="33">
        <f t="shared" si="10"/>
        <v>-8166.4</v>
      </c>
      <c r="J32" s="33">
        <f t="shared" si="10"/>
        <v>-5887.2</v>
      </c>
      <c r="K32" s="33">
        <f t="shared" si="10"/>
        <v>-16249.2</v>
      </c>
      <c r="L32" s="33">
        <f t="shared" si="9"/>
        <v>-136193.19999999998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-7497.6</v>
      </c>
      <c r="C33" s="33">
        <f t="shared" si="11"/>
        <v>-8003.6</v>
      </c>
      <c r="D33" s="33">
        <f t="shared" si="11"/>
        <v>-27926.8</v>
      </c>
      <c r="E33" s="33">
        <f t="shared" si="11"/>
        <v>-19417.2</v>
      </c>
      <c r="F33" s="33">
        <f t="shared" si="11"/>
        <v>-24516.8</v>
      </c>
      <c r="G33" s="33">
        <f t="shared" si="11"/>
        <v>-11871.2</v>
      </c>
      <c r="H33" s="33">
        <f t="shared" si="11"/>
        <v>-6657.2</v>
      </c>
      <c r="I33" s="33">
        <f t="shared" si="11"/>
        <v>-8166.4</v>
      </c>
      <c r="J33" s="33">
        <f t="shared" si="11"/>
        <v>-5887.2</v>
      </c>
      <c r="K33" s="33">
        <f t="shared" si="11"/>
        <v>-16249.2</v>
      </c>
      <c r="L33" s="33">
        <f t="shared" si="9"/>
        <v>-136193.19999999998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-387560.39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-666273.98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92242.91999999998</v>
      </c>
      <c r="C55" s="41">
        <f t="shared" si="16"/>
        <v>144085.32</v>
      </c>
      <c r="D55" s="41">
        <f t="shared" si="16"/>
        <v>498313.2900000001</v>
      </c>
      <c r="E55" s="41">
        <f t="shared" si="16"/>
        <v>14220.299999999988</v>
      </c>
      <c r="F55" s="41">
        <f t="shared" si="16"/>
        <v>521144.32</v>
      </c>
      <c r="G55" s="41">
        <f t="shared" si="16"/>
        <v>209342.67</v>
      </c>
      <c r="H55" s="41">
        <f t="shared" si="16"/>
        <v>139960.11</v>
      </c>
      <c r="I55" s="41">
        <f t="shared" si="16"/>
        <v>17335.919999999984</v>
      </c>
      <c r="J55" s="41">
        <f t="shared" si="16"/>
        <v>153560.53999999998</v>
      </c>
      <c r="K55" s="41">
        <f t="shared" si="16"/>
        <v>304303.17</v>
      </c>
      <c r="L55" s="42">
        <f t="shared" si="14"/>
        <v>2094508.56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92242.93</v>
      </c>
      <c r="C61" s="41">
        <f aca="true" t="shared" si="18" ref="C61:J61">SUM(C62:C73)</f>
        <v>144085.31</v>
      </c>
      <c r="D61" s="41">
        <f t="shared" si="18"/>
        <v>498313.29205280676</v>
      </c>
      <c r="E61" s="41">
        <f t="shared" si="18"/>
        <v>14220.308015230752</v>
      </c>
      <c r="F61" s="41">
        <f t="shared" si="18"/>
        <v>521144.3415373561</v>
      </c>
      <c r="G61" s="41">
        <f t="shared" si="18"/>
        <v>209342.66887430783</v>
      </c>
      <c r="H61" s="41">
        <f t="shared" si="18"/>
        <v>139960.11409574232</v>
      </c>
      <c r="I61" s="41">
        <f>SUM(I62:I78)</f>
        <v>17335.932275021652</v>
      </c>
      <c r="J61" s="41">
        <f t="shared" si="18"/>
        <v>153560.5405899089</v>
      </c>
      <c r="K61" s="41">
        <f>SUM(K62:K75)</f>
        <v>304303.17000000004</v>
      </c>
      <c r="L61" s="46">
        <f>SUM(B61:K61)</f>
        <v>2094508.6074403743</v>
      </c>
      <c r="M61" s="40"/>
    </row>
    <row r="62" spans="1:13" ht="18.75" customHeight="1">
      <c r="A62" s="47" t="s">
        <v>46</v>
      </c>
      <c r="B62" s="48">
        <v>92242.93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92242.93</v>
      </c>
      <c r="M62"/>
    </row>
    <row r="63" spans="1:13" ht="18.75" customHeight="1">
      <c r="A63" s="47" t="s">
        <v>55</v>
      </c>
      <c r="B63" s="17">
        <v>0</v>
      </c>
      <c r="C63" s="48">
        <v>125973.79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125973.79</v>
      </c>
      <c r="M63"/>
    </row>
    <row r="64" spans="1:13" ht="18.75" customHeight="1">
      <c r="A64" s="47" t="s">
        <v>56</v>
      </c>
      <c r="B64" s="17">
        <v>0</v>
      </c>
      <c r="C64" s="48">
        <v>18111.52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18111.52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498313.29205280676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498313.29205280676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14220.308015230752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14220.308015230752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521144.3415373561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521144.3415373561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209342.66887430783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209342.66887430783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139960.11409574232</v>
      </c>
      <c r="I69" s="17">
        <v>0</v>
      </c>
      <c r="J69" s="17">
        <v>0</v>
      </c>
      <c r="K69" s="17">
        <v>0</v>
      </c>
      <c r="L69" s="46">
        <f t="shared" si="19"/>
        <v>139960.11409574232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17335.932275021652</v>
      </c>
      <c r="J70" s="17">
        <v>0</v>
      </c>
      <c r="K70" s="17">
        <v>0</v>
      </c>
      <c r="L70" s="46">
        <f t="shared" si="19"/>
        <v>17335.932275021652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153560.5405899089</v>
      </c>
      <c r="K71" s="17">
        <v>0</v>
      </c>
      <c r="L71" s="46">
        <f t="shared" si="19"/>
        <v>153560.5405899089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146795.85</v>
      </c>
      <c r="L72" s="46">
        <f t="shared" si="19"/>
        <v>146795.85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157507.32</v>
      </c>
      <c r="L73" s="46">
        <f t="shared" si="19"/>
        <v>157507.32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2023-09-08T18:43:30Z</dcterms:modified>
  <cp:category/>
  <cp:version/>
  <cp:contentType/>
  <cp:contentStatus/>
</cp:coreProperties>
</file>